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83" activeTab="1"/>
  </bookViews>
  <sheets>
    <sheet name="Sheet1" sheetId="1" r:id="rId1"/>
    <sheet name="Sheet2" sheetId="2" r:id="rId2"/>
  </sheets>
  <definedNames>
    <definedName name="_xlnm.Print_Area" localSheetId="0">'Sheet1'!$A$1:$O$65</definedName>
    <definedName name="_xlnm.Print_Area" localSheetId="1">'Sheet2'!$A$1:$I$54</definedName>
  </definedNames>
  <calcPr fullCalcOnLoad="1"/>
</workbook>
</file>

<file path=xl/comments1.xml><?xml version="1.0" encoding="utf-8"?>
<comments xmlns="http://schemas.openxmlformats.org/spreadsheetml/2006/main">
  <authors>
    <author>DARYL KHOO</author>
  </authors>
  <commentList>
    <comment ref="L15" authorId="0">
      <text>
        <r>
          <rPr>
            <b/>
            <sz val="8"/>
            <rFont val="Tahoma"/>
            <family val="0"/>
          </rPr>
          <t>DARYL KHOO: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dividend and interest income</t>
        </r>
      </text>
    </comment>
    <comment ref="L27" authorId="0">
      <text>
        <r>
          <rPr>
            <b/>
            <sz val="8"/>
            <rFont val="Tahoma"/>
            <family val="0"/>
          </rPr>
          <t>DARYL KHOO:</t>
        </r>
        <r>
          <rPr>
            <sz val="8"/>
            <rFont val="Tahoma"/>
            <family val="0"/>
          </rPr>
          <t xml:space="preserve">
from mfg a/c, direct exp, operating exp and r&amp;d exp (rcr)</t>
        </r>
      </text>
    </comment>
    <comment ref="N25" authorId="0">
      <text>
        <r>
          <rPr>
            <b/>
            <sz val="8"/>
            <rFont val="Tahoma"/>
            <family val="0"/>
          </rPr>
          <t>DARYL KHOO:</t>
        </r>
        <r>
          <rPr>
            <sz val="8"/>
            <rFont val="Tahoma"/>
            <family val="0"/>
          </rPr>
          <t xml:space="preserve">
-3 is merely to tie with last year's announcement</t>
        </r>
      </text>
    </comment>
  </commentList>
</comments>
</file>

<file path=xl/sharedStrings.xml><?xml version="1.0" encoding="utf-8"?>
<sst xmlns="http://schemas.openxmlformats.org/spreadsheetml/2006/main" count="139" uniqueCount="111">
  <si>
    <t>The figures have not been audited.</t>
  </si>
  <si>
    <t>CONSOLIDATED INCOME STATEMENT</t>
  </si>
  <si>
    <t>(a)</t>
  </si>
  <si>
    <t>RM'000</t>
  </si>
  <si>
    <t>(b)</t>
  </si>
  <si>
    <t>Investment income</t>
  </si>
  <si>
    <t xml:space="preserve">and amortisation, exceptional items, </t>
  </si>
  <si>
    <t>(c)</t>
  </si>
  <si>
    <t>Depreciation and amortisation</t>
  </si>
  <si>
    <t>(d)</t>
  </si>
  <si>
    <t>(e)</t>
  </si>
  <si>
    <t>(f)</t>
  </si>
  <si>
    <t>(g)</t>
  </si>
  <si>
    <t>(h)</t>
  </si>
  <si>
    <t>(i)</t>
  </si>
  <si>
    <t>deducting minority interest</t>
  </si>
  <si>
    <t>(ii)</t>
  </si>
  <si>
    <t>(j)</t>
  </si>
  <si>
    <t>to members of the company</t>
  </si>
  <si>
    <t>INDIVIDUAL QUARTER</t>
  </si>
  <si>
    <t>extraordinary items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</si>
  <si>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</si>
  <si>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</si>
  <si>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</si>
  <si>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</si>
  <si>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</si>
  <si>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</si>
  <si>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</si>
  <si>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>ordinary shares) (sen)</t>
  </si>
  <si>
    <t>Fully diluted (based on</t>
  </si>
  <si>
    <t>CONSOLIDATED BALANCE SHEET</t>
  </si>
  <si>
    <t>Investment in Associated Companies</t>
  </si>
  <si>
    <t>Long Term Investments</t>
  </si>
  <si>
    <t>Intangible Assets</t>
  </si>
  <si>
    <t>Current Assets</t>
  </si>
  <si>
    <t>Short Term Investments</t>
  </si>
  <si>
    <t>Cash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</si>
  <si>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</si>
  <si>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</si>
  <si>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</si>
  <si>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</si>
  <si>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</si>
  <si>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</si>
  <si>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</si>
  <si>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</si>
  <si>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</si>
  <si>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</si>
  <si>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</si>
  <si>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</si>
  <si>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</si>
  <si>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AS AT END</t>
  </si>
  <si>
    <t>OF CURRENT</t>
  </si>
  <si>
    <t>QUARTER</t>
  </si>
  <si>
    <t>Others (Translation adjustment)</t>
  </si>
  <si>
    <t>Others</t>
  </si>
  <si>
    <t xml:space="preserve">AS AT </t>
  </si>
  <si>
    <t>PRECEDING</t>
  </si>
  <si>
    <t>FYE</t>
  </si>
  <si>
    <t>QUARTERLY REPORT</t>
  </si>
  <si>
    <t xml:space="preserve">deducting any provision for preference </t>
  </si>
  <si>
    <t>CURRENT YR</t>
  </si>
  <si>
    <t>TENCO BERHAD</t>
  </si>
  <si>
    <t>CUMULATIVE QUARTER</t>
  </si>
  <si>
    <t>YR TO DATE</t>
  </si>
  <si>
    <t>Current Liabilities</t>
  </si>
  <si>
    <t>Y.C. PERIOD</t>
  </si>
  <si>
    <t>Y.C. QUARTER</t>
  </si>
  <si>
    <t>N/A</t>
  </si>
  <si>
    <t xml:space="preserve">income tax, minority interests and </t>
  </si>
  <si>
    <t>interests and extraordinary items</t>
  </si>
  <si>
    <t>CURRENT</t>
  </si>
  <si>
    <t>31/03/01</t>
  </si>
  <si>
    <t>Exceptional items - Goodwill written off</t>
  </si>
  <si>
    <t>dividends, if any:-</t>
  </si>
  <si>
    <t>Short Term Borrowings</t>
  </si>
  <si>
    <t xml:space="preserve">- Time deposits placed with </t>
  </si>
  <si>
    <t xml:space="preserve">   licensed financial institutions</t>
  </si>
  <si>
    <t>-  Tax recoverable</t>
  </si>
  <si>
    <t>30/09/01</t>
  </si>
  <si>
    <t>Net tangible assets per share (RM)</t>
  </si>
  <si>
    <t>Property, Plant and Equipment</t>
  </si>
  <si>
    <t>Goodwill on Consolidation</t>
  </si>
  <si>
    <t>Inventories</t>
  </si>
  <si>
    <t>Trade Receivables</t>
  </si>
  <si>
    <t>Other Receivables</t>
  </si>
  <si>
    <t>Trade Payables</t>
  </si>
  <si>
    <t>Other Payables</t>
  </si>
  <si>
    <t>finance cost, depreciation</t>
  </si>
  <si>
    <t>Revenue</t>
  </si>
  <si>
    <t>Profit/ (loss) before</t>
  </si>
  <si>
    <t>Finance cost</t>
  </si>
  <si>
    <t>Profit/(loss) before income tax,</t>
  </si>
  <si>
    <t xml:space="preserve">minority interests and </t>
  </si>
  <si>
    <t>Share of profits and losses of associated companies</t>
  </si>
  <si>
    <t>Profit/(loss) before income tax, minority</t>
  </si>
  <si>
    <t>Income tax</t>
  </si>
  <si>
    <t>Profit/(loss) after income tax before</t>
  </si>
  <si>
    <t>Net profit/(loss) from ordinary activities</t>
  </si>
  <si>
    <t>attributable to members of the company</t>
  </si>
  <si>
    <t>Net profit/(loss) attributable</t>
  </si>
  <si>
    <t>Basic (based on 52,200,000</t>
  </si>
  <si>
    <t>Investment Property</t>
  </si>
  <si>
    <t>Other Long Term Assets</t>
  </si>
  <si>
    <t>Proposed Dividend</t>
  </si>
  <si>
    <t>Deferred Taxation</t>
  </si>
  <si>
    <t>Other income</t>
  </si>
  <si>
    <t>Pre-acquisition profit/(loss)</t>
  </si>
  <si>
    <t>(m)</t>
  </si>
  <si>
    <t>Earnings per share based on 2(m)above after</t>
  </si>
  <si>
    <t>Quarterly report on consolidated results for the second quarter ended 30th September 2001.</t>
  </si>
  <si>
    <t>30/09/00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</si>
</sst>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10">
    <font>
      <sz val="10"/>
      <name val="Arial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1" fontId="3" fillId="0" borderId="0" xfId="15" applyNumberFormat="1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171" fontId="1" fillId="0" borderId="0" xfId="15" applyNumberFormat="1" applyFont="1" applyFill="1" applyAlignment="1">
      <alignment/>
    </xf>
    <xf numFmtId="171" fontId="0" fillId="0" borderId="0" xfId="15" applyNumberFormat="1" applyFill="1" applyAlignment="1">
      <alignment/>
    </xf>
    <xf numFmtId="171" fontId="2" fillId="0" borderId="0" xfId="15" applyNumberFormat="1" applyFont="1" applyFill="1" applyAlignment="1">
      <alignment/>
    </xf>
    <xf numFmtId="171" fontId="2" fillId="0" borderId="1" xfId="15" applyNumberFormat="1" applyFont="1" applyFill="1" applyBorder="1" applyAlignment="1">
      <alignment/>
    </xf>
    <xf numFmtId="171" fontId="2" fillId="0" borderId="2" xfId="15" applyNumberFormat="1" applyFont="1" applyFill="1" applyBorder="1" applyAlignment="1">
      <alignment/>
    </xf>
    <xf numFmtId="171" fontId="3" fillId="0" borderId="3" xfId="15" applyNumberFormat="1" applyFont="1" applyFill="1" applyBorder="1" applyAlignment="1">
      <alignment/>
    </xf>
    <xf numFmtId="171" fontId="3" fillId="0" borderId="4" xfId="15" applyNumberFormat="1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171" fontId="2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 quotePrefix="1">
      <alignment/>
    </xf>
    <xf numFmtId="171" fontId="3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43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3" fillId="0" borderId="0" xfId="15" applyNumberFormat="1" applyFont="1" applyFill="1" applyAlignment="1">
      <alignment/>
    </xf>
    <xf numFmtId="43" fontId="3" fillId="0" borderId="0" xfId="15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1"/>
  <sheetViews>
    <sheetView zoomScale="75" zoomScaleNormal="75" workbookViewId="0" topLeftCell="A1">
      <pane xSplit="6" ySplit="12" topLeftCell="H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J13" sqref="J13"/>
    </sheetView>
  </sheetViews>
  <sheetFormatPr defaultColWidth="9.140625" defaultRowHeight="12.75"/>
  <cols>
    <col min="1" max="1" width="3.00390625" style="4" customWidth="1"/>
    <col min="2" max="2" width="4.57421875" style="4" customWidth="1"/>
    <col min="3" max="3" width="6.00390625" style="4" customWidth="1"/>
    <col min="4" max="5" width="9.140625" style="4" customWidth="1"/>
    <col min="6" max="6" width="7.421875" style="4" customWidth="1"/>
    <col min="7" max="7" width="13.140625" style="4" customWidth="1"/>
    <col min="8" max="8" width="13.7109375" style="4" customWidth="1"/>
    <col min="9" max="9" width="3.28125" style="4" customWidth="1"/>
    <col min="10" max="10" width="14.57421875" style="4" customWidth="1"/>
    <col min="11" max="11" width="2.8515625" style="4" customWidth="1"/>
    <col min="12" max="12" width="14.7109375" style="4" customWidth="1"/>
    <col min="13" max="13" width="3.140625" style="4" customWidth="1"/>
    <col min="14" max="14" width="13.7109375" style="4" customWidth="1"/>
    <col min="15" max="15" width="4.00390625" style="4" bestFit="1" customWidth="1"/>
    <col min="16" max="16384" width="9.140625" style="4" customWidth="1"/>
  </cols>
  <sheetData>
    <row r="1" spans="1:14" ht="12.75">
      <c r="A1" s="1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N1" s="28" t="s">
        <v>61</v>
      </c>
    </row>
    <row r="2" spans="1:14" ht="12.75">
      <c r="A2" s="3" t="s">
        <v>109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1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2"/>
      <c r="M6" s="22"/>
      <c r="N6" s="22"/>
    </row>
    <row r="7" spans="1:14" ht="12.75">
      <c r="A7" s="3"/>
      <c r="B7" s="3"/>
      <c r="C7" s="3"/>
      <c r="D7" s="3"/>
      <c r="E7" s="3"/>
      <c r="F7" s="3"/>
      <c r="H7" s="33" t="s">
        <v>19</v>
      </c>
      <c r="I7" s="33"/>
      <c r="J7" s="33"/>
      <c r="K7" s="3"/>
      <c r="L7" s="33" t="s">
        <v>62</v>
      </c>
      <c r="M7" s="33"/>
      <c r="N7" s="33"/>
    </row>
    <row r="8" spans="1:14" ht="12.75">
      <c r="A8" s="3"/>
      <c r="B8" s="3"/>
      <c r="C8" s="3"/>
      <c r="D8" s="3"/>
      <c r="E8" s="3"/>
      <c r="F8" s="3"/>
      <c r="G8" s="3"/>
      <c r="H8" s="23" t="s">
        <v>60</v>
      </c>
      <c r="I8" s="23"/>
      <c r="J8" s="23" t="s">
        <v>56</v>
      </c>
      <c r="K8" s="3"/>
      <c r="L8" s="23" t="s">
        <v>70</v>
      </c>
      <c r="M8" s="3"/>
      <c r="N8" s="23" t="s">
        <v>56</v>
      </c>
    </row>
    <row r="9" spans="1:14" ht="12.75">
      <c r="A9" s="3"/>
      <c r="B9" s="3"/>
      <c r="C9" s="3"/>
      <c r="D9" s="3"/>
      <c r="E9" s="3"/>
      <c r="F9" s="3"/>
      <c r="G9" s="7"/>
      <c r="H9" s="23" t="s">
        <v>52</v>
      </c>
      <c r="I9" s="23"/>
      <c r="J9" s="23" t="s">
        <v>66</v>
      </c>
      <c r="K9" s="3"/>
      <c r="L9" s="23" t="s">
        <v>63</v>
      </c>
      <c r="M9" s="3"/>
      <c r="N9" s="23" t="s">
        <v>65</v>
      </c>
    </row>
    <row r="10" spans="1:14" ht="12.75">
      <c r="A10" s="3"/>
      <c r="B10" s="3"/>
      <c r="C10" s="3"/>
      <c r="D10" s="3"/>
      <c r="E10" s="3"/>
      <c r="F10" s="3"/>
      <c r="G10" s="3"/>
      <c r="H10" s="32" t="s">
        <v>78</v>
      </c>
      <c r="I10" s="6"/>
      <c r="J10" s="32" t="s">
        <v>110</v>
      </c>
      <c r="K10" s="3"/>
      <c r="L10" s="6" t="s">
        <v>78</v>
      </c>
      <c r="M10" s="6"/>
      <c r="N10" s="32" t="s">
        <v>110</v>
      </c>
    </row>
    <row r="11" spans="1:14" ht="12.75">
      <c r="A11" s="3"/>
      <c r="B11" s="3"/>
      <c r="C11" s="3"/>
      <c r="D11" s="3"/>
      <c r="E11" s="3"/>
      <c r="F11" s="3"/>
      <c r="G11" s="3"/>
      <c r="H11" s="6" t="s">
        <v>3</v>
      </c>
      <c r="I11" s="6"/>
      <c r="J11" s="6" t="s">
        <v>3</v>
      </c>
      <c r="K11" s="3"/>
      <c r="L11" s="6" t="s">
        <v>3</v>
      </c>
      <c r="M11" s="3"/>
      <c r="N11" s="6" t="s">
        <v>3</v>
      </c>
    </row>
    <row r="12" spans="1:14" ht="12.75">
      <c r="A12" s="3"/>
      <c r="B12" s="3"/>
      <c r="C12" s="3"/>
      <c r="D12" s="3"/>
      <c r="E12" s="3"/>
      <c r="F12" s="3"/>
      <c r="G12" s="3"/>
      <c r="H12" s="8"/>
      <c r="I12" s="8"/>
      <c r="J12" s="8"/>
      <c r="K12" s="3"/>
      <c r="L12" s="9"/>
      <c r="M12" s="3"/>
      <c r="N12" s="9"/>
    </row>
    <row r="13" spans="1:31" ht="12.75">
      <c r="A13" s="3">
        <v>1</v>
      </c>
      <c r="B13" s="24" t="s">
        <v>2</v>
      </c>
      <c r="C13" s="2" t="s">
        <v>88</v>
      </c>
      <c r="D13" s="3"/>
      <c r="E13" s="3"/>
      <c r="F13" s="3"/>
      <c r="G13" s="3"/>
      <c r="H13" s="25">
        <f>L13-14996</f>
        <v>14761</v>
      </c>
      <c r="I13" s="25"/>
      <c r="J13" s="25">
        <f>N13-20020</f>
        <v>17752</v>
      </c>
      <c r="K13" s="3"/>
      <c r="L13" s="25">
        <v>29757</v>
      </c>
      <c r="M13" s="14"/>
      <c r="N13" s="25">
        <v>37772</v>
      </c>
      <c r="O13" s="14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2.75">
      <c r="A14" s="3"/>
      <c r="B14" s="3"/>
      <c r="C14" s="3"/>
      <c r="D14" s="3"/>
      <c r="E14" s="3"/>
      <c r="F14" s="3"/>
      <c r="G14" s="3"/>
      <c r="H14" s="11"/>
      <c r="I14" s="11"/>
      <c r="J14" s="11"/>
      <c r="K14" s="3"/>
      <c r="L14" s="11"/>
      <c r="M14" s="14"/>
      <c r="N14" s="11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2.75">
      <c r="A15" s="3"/>
      <c r="B15" s="24" t="s">
        <v>4</v>
      </c>
      <c r="C15" s="2" t="s">
        <v>5</v>
      </c>
      <c r="D15" s="3"/>
      <c r="E15" s="3"/>
      <c r="F15" s="3"/>
      <c r="G15" s="3"/>
      <c r="H15" s="25">
        <f>L15-74</f>
        <v>36</v>
      </c>
      <c r="I15" s="25"/>
      <c r="J15" s="25">
        <f>N15-12</f>
        <v>153</v>
      </c>
      <c r="K15" s="3"/>
      <c r="L15" s="25">
        <f>37+73</f>
        <v>110</v>
      </c>
      <c r="M15" s="14"/>
      <c r="N15" s="25">
        <v>165</v>
      </c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2.75">
      <c r="A16" s="3"/>
      <c r="B16" s="3"/>
      <c r="C16" s="3"/>
      <c r="D16" s="3"/>
      <c r="E16" s="3"/>
      <c r="F16" s="3"/>
      <c r="G16" s="3"/>
      <c r="H16" s="11"/>
      <c r="I16" s="11"/>
      <c r="J16" s="11"/>
      <c r="K16" s="3"/>
      <c r="L16" s="11"/>
      <c r="M16" s="14"/>
      <c r="N16" s="11"/>
      <c r="O16" s="14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2.75">
      <c r="A17" s="3"/>
      <c r="B17" s="3" t="s">
        <v>7</v>
      </c>
      <c r="C17" s="2" t="s">
        <v>105</v>
      </c>
      <c r="D17" s="3"/>
      <c r="E17" s="3"/>
      <c r="F17" s="3"/>
      <c r="G17" s="3"/>
      <c r="H17" s="25">
        <f>L17-4</f>
        <v>-13</v>
      </c>
      <c r="I17" s="11"/>
      <c r="J17" s="25">
        <f>N17-15</f>
        <v>19</v>
      </c>
      <c r="K17" s="3"/>
      <c r="L17" s="25">
        <v>-9</v>
      </c>
      <c r="M17" s="14"/>
      <c r="N17" s="25">
        <v>34</v>
      </c>
      <c r="O17" s="14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2.75">
      <c r="A18" s="3"/>
      <c r="B18" s="3"/>
      <c r="C18" s="3"/>
      <c r="D18" s="3"/>
      <c r="E18" s="3"/>
      <c r="F18" s="3"/>
      <c r="G18" s="3"/>
      <c r="H18" s="11"/>
      <c r="I18" s="11"/>
      <c r="J18" s="11"/>
      <c r="K18" s="3"/>
      <c r="L18" s="11"/>
      <c r="M18" s="14"/>
      <c r="N18" s="11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2.75">
      <c r="A19" s="3">
        <v>2</v>
      </c>
      <c r="B19" s="24" t="s">
        <v>2</v>
      </c>
      <c r="C19" s="2" t="s">
        <v>89</v>
      </c>
      <c r="D19" s="2"/>
      <c r="E19" s="2"/>
      <c r="F19" s="2"/>
      <c r="G19" s="3"/>
      <c r="H19" s="25">
        <f>L19-(-116)</f>
        <v>685</v>
      </c>
      <c r="I19" s="25"/>
      <c r="J19" s="25">
        <f>N19-1612</f>
        <v>1008</v>
      </c>
      <c r="K19" s="3"/>
      <c r="L19" s="25">
        <f>-1850-(L25+L27+L29)</f>
        <v>569</v>
      </c>
      <c r="M19" s="14"/>
      <c r="N19" s="25">
        <f>26-(N25+N27+N29)</f>
        <v>2620</v>
      </c>
      <c r="O19" s="1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2.75">
      <c r="A20" s="3"/>
      <c r="B20" s="3"/>
      <c r="C20" s="2" t="s">
        <v>87</v>
      </c>
      <c r="D20" s="2"/>
      <c r="E20" s="2"/>
      <c r="F20" s="2"/>
      <c r="G20" s="3"/>
      <c r="H20" s="11"/>
      <c r="I20" s="11"/>
      <c r="J20" s="11"/>
      <c r="K20" s="3"/>
      <c r="L20" s="11"/>
      <c r="M20" s="14"/>
      <c r="N20" s="11"/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2.75">
      <c r="A21" s="3"/>
      <c r="B21" s="3"/>
      <c r="C21" s="2" t="s">
        <v>6</v>
      </c>
      <c r="D21" s="2"/>
      <c r="E21" s="2"/>
      <c r="F21" s="2"/>
      <c r="G21" s="3"/>
      <c r="H21" s="11"/>
      <c r="I21" s="11"/>
      <c r="J21" s="11"/>
      <c r="K21" s="3"/>
      <c r="L21" s="11"/>
      <c r="M21" s="14"/>
      <c r="N21" s="11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2.75">
      <c r="A22" s="3"/>
      <c r="B22" s="3"/>
      <c r="C22" s="2" t="s">
        <v>68</v>
      </c>
      <c r="D22" s="2"/>
      <c r="E22" s="2"/>
      <c r="F22" s="2"/>
      <c r="G22" s="3"/>
      <c r="H22" s="11"/>
      <c r="I22" s="11"/>
      <c r="J22" s="11"/>
      <c r="K22" s="3"/>
      <c r="L22" s="11"/>
      <c r="M22" s="14"/>
      <c r="N22" s="11"/>
      <c r="O22" s="1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2.75">
      <c r="A23" s="3"/>
      <c r="B23" s="3"/>
      <c r="C23" s="2" t="s">
        <v>20</v>
      </c>
      <c r="D23" s="2"/>
      <c r="E23" s="2"/>
      <c r="F23" s="2"/>
      <c r="G23" s="3"/>
      <c r="H23" s="11"/>
      <c r="I23" s="11"/>
      <c r="J23" s="11"/>
      <c r="K23" s="3"/>
      <c r="L23" s="11"/>
      <c r="M23" s="14"/>
      <c r="N23" s="11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2.75">
      <c r="A24" s="3"/>
      <c r="B24" s="3"/>
      <c r="C24" s="2"/>
      <c r="D24" s="2"/>
      <c r="E24" s="2"/>
      <c r="F24" s="2"/>
      <c r="G24" s="3"/>
      <c r="H24" s="11"/>
      <c r="I24" s="11"/>
      <c r="J24" s="11"/>
      <c r="K24" s="3"/>
      <c r="L24" s="11"/>
      <c r="M24" s="14"/>
      <c r="N24" s="11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2.75">
      <c r="A25" s="3"/>
      <c r="B25" s="24" t="s">
        <v>4</v>
      </c>
      <c r="C25" s="2" t="s">
        <v>90</v>
      </c>
      <c r="D25" s="2"/>
      <c r="E25" s="2"/>
      <c r="F25" s="2"/>
      <c r="G25" s="3"/>
      <c r="H25" s="25">
        <f>L25-(-586)</f>
        <v>-564</v>
      </c>
      <c r="I25" s="25"/>
      <c r="J25" s="25">
        <f>N25-(-661)</f>
        <v>-652</v>
      </c>
      <c r="K25" s="3"/>
      <c r="L25" s="25">
        <f>-(1077+65+8)</f>
        <v>-1150</v>
      </c>
      <c r="M25" s="14"/>
      <c r="N25" s="25">
        <f>-(29+1284)</f>
        <v>-1313</v>
      </c>
      <c r="O25" s="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2.75">
      <c r="A26" s="3"/>
      <c r="B26" s="3"/>
      <c r="C26" s="3"/>
      <c r="D26" s="3"/>
      <c r="E26" s="3"/>
      <c r="F26" s="3"/>
      <c r="G26" s="3"/>
      <c r="H26" s="11"/>
      <c r="I26" s="11"/>
      <c r="J26" s="11"/>
      <c r="K26" s="3"/>
      <c r="L26" s="11"/>
      <c r="M26" s="14"/>
      <c r="N26" s="11"/>
      <c r="O26" s="1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2.75">
      <c r="A27" s="3"/>
      <c r="B27" s="24" t="s">
        <v>7</v>
      </c>
      <c r="C27" s="2" t="s">
        <v>8</v>
      </c>
      <c r="D27" s="2"/>
      <c r="E27" s="2"/>
      <c r="F27" s="3"/>
      <c r="G27" s="3"/>
      <c r="H27" s="25">
        <f>L27-(-374)</f>
        <v>-373</v>
      </c>
      <c r="I27" s="25"/>
      <c r="J27" s="25">
        <f>N27-(-391)</f>
        <v>-368</v>
      </c>
      <c r="K27" s="3"/>
      <c r="L27" s="25">
        <f>-(441+133+123+50)</f>
        <v>-747</v>
      </c>
      <c r="M27" s="14"/>
      <c r="N27" s="25">
        <v>-759</v>
      </c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2.75">
      <c r="A28" s="3"/>
      <c r="B28" s="3"/>
      <c r="C28" s="2"/>
      <c r="D28" s="2"/>
      <c r="E28" s="2"/>
      <c r="F28" s="3"/>
      <c r="G28" s="3"/>
      <c r="H28" s="11"/>
      <c r="I28" s="11"/>
      <c r="J28" s="11"/>
      <c r="K28" s="3"/>
      <c r="L28" s="11"/>
      <c r="M28" s="14"/>
      <c r="N28" s="11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2.75">
      <c r="A29" s="3"/>
      <c r="B29" s="24" t="s">
        <v>9</v>
      </c>
      <c r="C29" s="2" t="s">
        <v>72</v>
      </c>
      <c r="D29" s="2"/>
      <c r="E29" s="2"/>
      <c r="F29" s="3"/>
      <c r="G29" s="3"/>
      <c r="H29" s="25">
        <f>L29-(-261)</f>
        <v>-261</v>
      </c>
      <c r="I29" s="25"/>
      <c r="J29" s="25">
        <f>N29-(-261)</f>
        <v>-261</v>
      </c>
      <c r="K29" s="3"/>
      <c r="L29" s="25">
        <v>-522</v>
      </c>
      <c r="M29" s="14"/>
      <c r="N29" s="25">
        <v>-522</v>
      </c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2.75">
      <c r="A30" s="3"/>
      <c r="B30" s="3"/>
      <c r="C30" s="3"/>
      <c r="D30" s="3"/>
      <c r="E30" s="3"/>
      <c r="F30" s="3"/>
      <c r="G30" s="3"/>
      <c r="H30" s="11"/>
      <c r="I30" s="11"/>
      <c r="J30" s="11"/>
      <c r="K30" s="3"/>
      <c r="L30" s="11"/>
      <c r="M30" s="14"/>
      <c r="N30" s="11"/>
      <c r="O30" s="1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2.75">
      <c r="A31" s="3"/>
      <c r="B31" s="24" t="s">
        <v>10</v>
      </c>
      <c r="C31" s="2" t="s">
        <v>91</v>
      </c>
      <c r="D31" s="2"/>
      <c r="E31" s="2"/>
      <c r="F31" s="2"/>
      <c r="G31" s="3"/>
      <c r="H31" s="25">
        <f>+H19+H25+H27+H29</f>
        <v>-513</v>
      </c>
      <c r="I31" s="25"/>
      <c r="J31" s="25">
        <f>+J19+J25+J27+J29</f>
        <v>-273</v>
      </c>
      <c r="K31" s="25"/>
      <c r="L31" s="25">
        <f>+L19+L25+L27+L29</f>
        <v>-1850</v>
      </c>
      <c r="M31" s="25"/>
      <c r="N31" s="25">
        <f>+N19+N25+N27+N29</f>
        <v>26</v>
      </c>
      <c r="O31" s="25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2.75">
      <c r="A32" s="3"/>
      <c r="B32" s="3"/>
      <c r="C32" s="2" t="s">
        <v>92</v>
      </c>
      <c r="D32" s="2"/>
      <c r="E32" s="2"/>
      <c r="F32" s="2"/>
      <c r="G32" s="3"/>
      <c r="H32" s="11"/>
      <c r="I32" s="11"/>
      <c r="J32" s="11"/>
      <c r="K32" s="3"/>
      <c r="L32" s="11"/>
      <c r="M32" s="14"/>
      <c r="N32" s="11"/>
      <c r="O32" s="14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2.75">
      <c r="A33" s="3"/>
      <c r="B33" s="3"/>
      <c r="C33" s="2" t="s">
        <v>20</v>
      </c>
      <c r="D33" s="2"/>
      <c r="E33" s="2"/>
      <c r="F33" s="2"/>
      <c r="G33" s="3"/>
      <c r="H33" s="11"/>
      <c r="I33" s="11"/>
      <c r="J33" s="11"/>
      <c r="K33" s="3"/>
      <c r="L33" s="11"/>
      <c r="M33" s="14"/>
      <c r="N33" s="11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2.75">
      <c r="A34" s="3"/>
      <c r="B34" s="3"/>
      <c r="C34" s="3"/>
      <c r="D34" s="3"/>
      <c r="E34" s="3"/>
      <c r="F34" s="3"/>
      <c r="G34" s="3"/>
      <c r="H34" s="11"/>
      <c r="I34" s="11"/>
      <c r="J34" s="11"/>
      <c r="K34" s="3"/>
      <c r="L34" s="11"/>
      <c r="M34" s="14"/>
      <c r="N34" s="11"/>
      <c r="O34" s="14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2.75">
      <c r="A35" s="3"/>
      <c r="B35" s="24" t="s">
        <v>11</v>
      </c>
      <c r="C35" s="2" t="s">
        <v>93</v>
      </c>
      <c r="D35" s="2"/>
      <c r="E35" s="2"/>
      <c r="F35" s="2"/>
      <c r="G35" s="2"/>
      <c r="H35" s="11">
        <v>0</v>
      </c>
      <c r="I35" s="11"/>
      <c r="J35" s="11">
        <v>0</v>
      </c>
      <c r="K35" s="11"/>
      <c r="L35" s="11">
        <v>0</v>
      </c>
      <c r="M35" s="14"/>
      <c r="N35" s="11">
        <v>0</v>
      </c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2.75">
      <c r="A36" s="3"/>
      <c r="B36" s="3"/>
      <c r="C36" s="2"/>
      <c r="D36" s="2"/>
      <c r="E36" s="2"/>
      <c r="F36" s="2"/>
      <c r="G36" s="2"/>
      <c r="H36" s="11"/>
      <c r="I36" s="11"/>
      <c r="J36" s="11"/>
      <c r="K36" s="11"/>
      <c r="L36" s="11"/>
      <c r="M36" s="14"/>
      <c r="N36" s="11"/>
      <c r="O36" s="14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2.75">
      <c r="A37" s="3"/>
      <c r="B37" s="24" t="s">
        <v>12</v>
      </c>
      <c r="C37" s="2" t="s">
        <v>94</v>
      </c>
      <c r="D37" s="2"/>
      <c r="E37" s="2"/>
      <c r="F37" s="2"/>
      <c r="G37" s="2"/>
      <c r="H37" s="25">
        <f>+H31+H35</f>
        <v>-513</v>
      </c>
      <c r="I37" s="25"/>
      <c r="J37" s="25">
        <f>+J31+J35</f>
        <v>-273</v>
      </c>
      <c r="K37" s="25"/>
      <c r="L37" s="25">
        <f>+L31+L35</f>
        <v>-1850</v>
      </c>
      <c r="M37" s="25"/>
      <c r="N37" s="25">
        <f>+N31+N35</f>
        <v>26</v>
      </c>
      <c r="O37" s="25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2.75">
      <c r="A38" s="3"/>
      <c r="B38" s="3"/>
      <c r="C38" s="2" t="s">
        <v>69</v>
      </c>
      <c r="D38" s="2"/>
      <c r="E38" s="2"/>
      <c r="F38" s="2"/>
      <c r="G38" s="2"/>
      <c r="H38" s="11"/>
      <c r="I38" s="11"/>
      <c r="J38" s="11"/>
      <c r="K38" s="3"/>
      <c r="L38" s="11"/>
      <c r="M38" s="14"/>
      <c r="N38" s="11"/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2.75">
      <c r="A39" s="3"/>
      <c r="B39" s="3"/>
      <c r="C39" s="2"/>
      <c r="D39" s="2"/>
      <c r="E39" s="2"/>
      <c r="F39" s="2"/>
      <c r="G39" s="2"/>
      <c r="H39" s="11"/>
      <c r="I39" s="11"/>
      <c r="J39" s="11"/>
      <c r="K39" s="3"/>
      <c r="L39" s="11"/>
      <c r="M39" s="14"/>
      <c r="N39" s="11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2.75">
      <c r="A40" s="3"/>
      <c r="B40" s="24" t="s">
        <v>13</v>
      </c>
      <c r="C40" s="2" t="s">
        <v>95</v>
      </c>
      <c r="D40" s="2"/>
      <c r="E40" s="2"/>
      <c r="F40" s="2"/>
      <c r="G40" s="2"/>
      <c r="H40" s="25">
        <f>L40-(-46)</f>
        <v>-139</v>
      </c>
      <c r="I40" s="25"/>
      <c r="J40" s="25">
        <f>N40-(-206)</f>
        <v>-55</v>
      </c>
      <c r="K40" s="3"/>
      <c r="L40" s="25">
        <v>-185</v>
      </c>
      <c r="M40" s="14"/>
      <c r="N40" s="25">
        <v>-261</v>
      </c>
      <c r="O40" s="14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2.75">
      <c r="A41" s="3"/>
      <c r="B41" s="3"/>
      <c r="C41" s="2"/>
      <c r="D41" s="2"/>
      <c r="E41" s="2"/>
      <c r="F41" s="2"/>
      <c r="G41" s="2"/>
      <c r="H41" s="11"/>
      <c r="I41" s="11"/>
      <c r="J41" s="11"/>
      <c r="K41" s="3"/>
      <c r="L41" s="11"/>
      <c r="M41" s="14"/>
      <c r="N41" s="11"/>
      <c r="O41" s="14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2.75">
      <c r="A42" s="3"/>
      <c r="B42" s="24" t="s">
        <v>14</v>
      </c>
      <c r="C42" s="26" t="s">
        <v>14</v>
      </c>
      <c r="D42" s="2" t="s">
        <v>96</v>
      </c>
      <c r="E42" s="2"/>
      <c r="F42" s="2"/>
      <c r="G42" s="2"/>
      <c r="H42" s="25">
        <f>+H37+H40</f>
        <v>-652</v>
      </c>
      <c r="I42" s="25"/>
      <c r="J42" s="25">
        <f>+J37+J40</f>
        <v>-328</v>
      </c>
      <c r="K42" s="25"/>
      <c r="L42" s="25">
        <f>+L37+L40</f>
        <v>-2035</v>
      </c>
      <c r="M42" s="25"/>
      <c r="N42" s="25">
        <f>+N37+N40</f>
        <v>-235</v>
      </c>
      <c r="O42" s="25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2.75">
      <c r="A43" s="3"/>
      <c r="B43" s="3"/>
      <c r="C43" s="2"/>
      <c r="D43" s="2" t="s">
        <v>15</v>
      </c>
      <c r="E43" s="2"/>
      <c r="F43" s="2"/>
      <c r="G43" s="2"/>
      <c r="H43" s="11"/>
      <c r="I43" s="11"/>
      <c r="J43" s="11"/>
      <c r="K43" s="11"/>
      <c r="L43" s="11"/>
      <c r="M43" s="11"/>
      <c r="N43" s="11"/>
      <c r="O43" s="14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2.75">
      <c r="A44" s="3"/>
      <c r="B44" s="3"/>
      <c r="C44" s="26" t="s">
        <v>16</v>
      </c>
      <c r="D44" s="2" t="s">
        <v>23</v>
      </c>
      <c r="E44" s="2"/>
      <c r="F44" s="2"/>
      <c r="G44" s="2"/>
      <c r="H44" s="11">
        <v>0</v>
      </c>
      <c r="I44" s="11"/>
      <c r="J44" s="11">
        <v>0</v>
      </c>
      <c r="K44" s="11"/>
      <c r="L44" s="11">
        <v>0</v>
      </c>
      <c r="M44" s="11"/>
      <c r="N44" s="11">
        <v>0</v>
      </c>
      <c r="O44" s="11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2.75">
      <c r="A45" s="3"/>
      <c r="B45" s="3"/>
      <c r="C45" s="2"/>
      <c r="D45" s="2"/>
      <c r="E45" s="2"/>
      <c r="F45" s="2"/>
      <c r="G45" s="2"/>
      <c r="H45" s="11"/>
      <c r="I45" s="11"/>
      <c r="J45" s="11"/>
      <c r="K45" s="11"/>
      <c r="L45" s="11"/>
      <c r="M45" s="11"/>
      <c r="N45" s="11"/>
      <c r="O45" s="11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2.75">
      <c r="A46" s="3"/>
      <c r="B46" s="3" t="s">
        <v>17</v>
      </c>
      <c r="C46" s="2" t="s">
        <v>106</v>
      </c>
      <c r="D46" s="2"/>
      <c r="E46" s="2"/>
      <c r="F46" s="2"/>
      <c r="G46" s="2"/>
      <c r="H46" s="11">
        <v>0</v>
      </c>
      <c r="I46" s="11"/>
      <c r="J46" s="11">
        <v>0</v>
      </c>
      <c r="K46" s="11"/>
      <c r="L46" s="11">
        <v>0</v>
      </c>
      <c r="M46" s="11"/>
      <c r="N46" s="11">
        <v>0</v>
      </c>
      <c r="O46" s="11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2.75">
      <c r="A47" s="3"/>
      <c r="B47" s="3"/>
      <c r="C47" s="2"/>
      <c r="D47" s="2"/>
      <c r="E47" s="2"/>
      <c r="F47" s="2"/>
      <c r="G47" s="2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2.75">
      <c r="A48" s="3"/>
      <c r="B48" s="24" t="s">
        <v>21</v>
      </c>
      <c r="C48" s="2" t="s">
        <v>97</v>
      </c>
      <c r="D48" s="2"/>
      <c r="E48" s="2"/>
      <c r="F48" s="2"/>
      <c r="G48" s="2"/>
      <c r="H48" s="25">
        <f>+H42</f>
        <v>-652</v>
      </c>
      <c r="I48" s="25"/>
      <c r="J48" s="25">
        <f>+J42</f>
        <v>-328</v>
      </c>
      <c r="K48" s="25"/>
      <c r="L48" s="25">
        <f>+L42</f>
        <v>-2035</v>
      </c>
      <c r="M48" s="25"/>
      <c r="N48" s="25">
        <f>+N42</f>
        <v>-235</v>
      </c>
      <c r="O48" s="2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2.75">
      <c r="A49" s="3"/>
      <c r="B49" s="3"/>
      <c r="C49" s="2" t="s">
        <v>98</v>
      </c>
      <c r="D49" s="2"/>
      <c r="E49" s="2"/>
      <c r="F49" s="2"/>
      <c r="G49" s="2"/>
      <c r="H49" s="11"/>
      <c r="I49" s="11"/>
      <c r="J49" s="11"/>
      <c r="K49" s="3"/>
      <c r="L49" s="11"/>
      <c r="M49" s="14"/>
      <c r="N49" s="11"/>
      <c r="O49" s="14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2.75">
      <c r="A50" s="3"/>
      <c r="B50" s="3"/>
      <c r="C50" s="3"/>
      <c r="D50" s="3"/>
      <c r="E50" s="3"/>
      <c r="F50" s="3"/>
      <c r="G50" s="3"/>
      <c r="H50" s="11"/>
      <c r="I50" s="11"/>
      <c r="J50" s="11"/>
      <c r="K50" s="3"/>
      <c r="L50" s="11"/>
      <c r="M50" s="14"/>
      <c r="N50" s="11"/>
      <c r="O50" s="14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2.75">
      <c r="A51" s="3"/>
      <c r="B51" s="24" t="s">
        <v>27</v>
      </c>
      <c r="C51" s="26" t="s">
        <v>14</v>
      </c>
      <c r="D51" s="2" t="s">
        <v>22</v>
      </c>
      <c r="E51" s="2"/>
      <c r="F51" s="2"/>
      <c r="G51" s="2"/>
      <c r="H51" s="11">
        <v>0</v>
      </c>
      <c r="I51" s="11"/>
      <c r="J51" s="11">
        <v>0</v>
      </c>
      <c r="K51" s="3"/>
      <c r="L51" s="11">
        <v>0</v>
      </c>
      <c r="M51" s="14"/>
      <c r="N51" s="11">
        <v>0</v>
      </c>
      <c r="O51" s="14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2.75">
      <c r="A52" s="3"/>
      <c r="B52" s="3"/>
      <c r="C52" s="26" t="s">
        <v>16</v>
      </c>
      <c r="D52" s="2" t="s">
        <v>23</v>
      </c>
      <c r="E52" s="2"/>
      <c r="F52" s="2"/>
      <c r="G52" s="2"/>
      <c r="H52" s="11">
        <v>0</v>
      </c>
      <c r="I52" s="11"/>
      <c r="J52" s="11">
        <v>0</v>
      </c>
      <c r="K52" s="3"/>
      <c r="L52" s="11">
        <v>0</v>
      </c>
      <c r="M52" s="14"/>
      <c r="N52" s="11">
        <v>0</v>
      </c>
      <c r="O52" s="14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2.75">
      <c r="A53" s="3"/>
      <c r="B53" s="3"/>
      <c r="C53" s="26" t="s">
        <v>24</v>
      </c>
      <c r="D53" s="2" t="s">
        <v>25</v>
      </c>
      <c r="E53" s="2"/>
      <c r="F53" s="2"/>
      <c r="G53" s="2"/>
      <c r="H53" s="11">
        <v>0</v>
      </c>
      <c r="I53" s="11"/>
      <c r="J53" s="11">
        <v>0</v>
      </c>
      <c r="K53" s="3"/>
      <c r="L53" s="11">
        <v>0</v>
      </c>
      <c r="M53" s="14"/>
      <c r="N53" s="11">
        <v>0</v>
      </c>
      <c r="O53" s="14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2.75">
      <c r="A54" s="3"/>
      <c r="B54" s="3"/>
      <c r="C54" s="2"/>
      <c r="D54" s="2" t="s">
        <v>26</v>
      </c>
      <c r="E54" s="2"/>
      <c r="F54" s="2"/>
      <c r="G54" s="2"/>
      <c r="H54" s="11"/>
      <c r="I54" s="11"/>
      <c r="J54" s="11"/>
      <c r="K54" s="3"/>
      <c r="L54" s="11"/>
      <c r="M54" s="14"/>
      <c r="N54" s="11"/>
      <c r="O54" s="14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2.75">
      <c r="A55" s="3"/>
      <c r="B55" s="3"/>
      <c r="C55" s="2"/>
      <c r="D55" s="2"/>
      <c r="E55" s="2"/>
      <c r="F55" s="2"/>
      <c r="G55" s="2"/>
      <c r="H55" s="11"/>
      <c r="I55" s="11"/>
      <c r="J55" s="11"/>
      <c r="K55" s="3"/>
      <c r="L55" s="11"/>
      <c r="M55" s="14"/>
      <c r="N55" s="11"/>
      <c r="O55" s="14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2.75">
      <c r="A56" s="3"/>
      <c r="B56" s="24" t="s">
        <v>107</v>
      </c>
      <c r="C56" s="2" t="s">
        <v>99</v>
      </c>
      <c r="D56" s="2"/>
      <c r="E56" s="2"/>
      <c r="F56" s="2"/>
      <c r="G56" s="2"/>
      <c r="H56" s="25">
        <f>+H48</f>
        <v>-652</v>
      </c>
      <c r="I56" s="25"/>
      <c r="J56" s="25">
        <f>+J48</f>
        <v>-328</v>
      </c>
      <c r="K56" s="25"/>
      <c r="L56" s="25">
        <f>+L48</f>
        <v>-2035</v>
      </c>
      <c r="M56" s="14"/>
      <c r="N56" s="25">
        <f>+N48</f>
        <v>-235</v>
      </c>
      <c r="O56" s="14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2.75">
      <c r="A57" s="3"/>
      <c r="B57" s="3"/>
      <c r="C57" s="2" t="s">
        <v>18</v>
      </c>
      <c r="D57" s="2"/>
      <c r="E57" s="2"/>
      <c r="F57" s="2"/>
      <c r="G57" s="2"/>
      <c r="H57" s="11"/>
      <c r="I57" s="11"/>
      <c r="J57" s="11"/>
      <c r="K57" s="3"/>
      <c r="L57" s="11"/>
      <c r="M57" s="14"/>
      <c r="N57" s="11"/>
      <c r="O57" s="1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2.75">
      <c r="A58" s="3"/>
      <c r="B58" s="3"/>
      <c r="C58" s="2"/>
      <c r="D58" s="2"/>
      <c r="E58" s="2"/>
      <c r="F58" s="2"/>
      <c r="G58" s="2"/>
      <c r="H58" s="11"/>
      <c r="I58" s="11"/>
      <c r="J58" s="11"/>
      <c r="K58" s="3"/>
      <c r="L58" s="11"/>
      <c r="M58" s="14"/>
      <c r="N58" s="11"/>
      <c r="O58" s="14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2.75">
      <c r="A59" s="3">
        <v>3</v>
      </c>
      <c r="B59" s="24" t="s">
        <v>2</v>
      </c>
      <c r="C59" s="2" t="s">
        <v>108</v>
      </c>
      <c r="D59" s="2"/>
      <c r="E59" s="2"/>
      <c r="F59" s="2"/>
      <c r="G59" s="2"/>
      <c r="H59" s="11"/>
      <c r="I59" s="11"/>
      <c r="J59" s="11"/>
      <c r="K59" s="3"/>
      <c r="L59" s="11"/>
      <c r="M59" s="14"/>
      <c r="N59" s="11"/>
      <c r="O59" s="14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2.75">
      <c r="A60" s="3"/>
      <c r="B60" s="3"/>
      <c r="C60" s="2" t="s">
        <v>59</v>
      </c>
      <c r="D60" s="2"/>
      <c r="E60" s="2"/>
      <c r="F60" s="2"/>
      <c r="G60" s="2"/>
      <c r="H60" s="27"/>
      <c r="I60" s="27"/>
      <c r="J60" s="27"/>
      <c r="K60" s="3"/>
      <c r="L60" s="27"/>
      <c r="M60" s="27"/>
      <c r="N60" s="27"/>
      <c r="O60" s="27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2.75">
      <c r="A61" s="3"/>
      <c r="B61" s="3"/>
      <c r="C61" s="2" t="s">
        <v>73</v>
      </c>
      <c r="D61" s="2"/>
      <c r="E61" s="2"/>
      <c r="F61" s="2"/>
      <c r="G61" s="2"/>
      <c r="H61" s="27"/>
      <c r="I61" s="27"/>
      <c r="J61" s="27"/>
      <c r="K61" s="3"/>
      <c r="L61" s="25"/>
      <c r="M61" s="25"/>
      <c r="N61" s="25"/>
      <c r="O61" s="25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2.75">
      <c r="A62" s="3"/>
      <c r="B62" s="3"/>
      <c r="C62" s="26" t="s">
        <v>14</v>
      </c>
      <c r="D62" s="2" t="s">
        <v>100</v>
      </c>
      <c r="E62" s="2"/>
      <c r="F62" s="24"/>
      <c r="G62" s="3"/>
      <c r="H62" s="27"/>
      <c r="I62" s="27"/>
      <c r="J62" s="27"/>
      <c r="K62" s="3"/>
      <c r="L62" s="25"/>
      <c r="M62" s="25"/>
      <c r="N62" s="25"/>
      <c r="O62" s="25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>
      <c r="A63" s="3"/>
      <c r="B63" s="3"/>
      <c r="C63" s="2"/>
      <c r="D63" s="2" t="s">
        <v>28</v>
      </c>
      <c r="E63" s="2"/>
      <c r="F63" s="3"/>
      <c r="G63" s="3"/>
      <c r="H63" s="27">
        <f>+H56/52200*100</f>
        <v>-1.2490421455938698</v>
      </c>
      <c r="I63" s="27"/>
      <c r="J63" s="27">
        <f>+J56/52200*100</f>
        <v>-0.6283524904214559</v>
      </c>
      <c r="K63" s="3"/>
      <c r="L63" s="27">
        <f>+L56/52200*100</f>
        <v>-3.8984674329501914</v>
      </c>
      <c r="M63" s="27"/>
      <c r="N63" s="27">
        <f>+N56/52200*100</f>
        <v>-0.450191570881226</v>
      </c>
      <c r="O63" s="27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2.75">
      <c r="A64" s="3"/>
      <c r="B64" s="3"/>
      <c r="C64" s="26" t="s">
        <v>16</v>
      </c>
      <c r="D64" s="2" t="s">
        <v>29</v>
      </c>
      <c r="E64" s="2"/>
      <c r="F64" s="3"/>
      <c r="G64" s="3"/>
      <c r="H64" s="21"/>
      <c r="I64" s="21"/>
      <c r="J64" s="21"/>
      <c r="K64" s="3"/>
      <c r="L64" s="21"/>
      <c r="M64" s="21"/>
      <c r="N64" s="21"/>
      <c r="O64" s="21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2.75">
      <c r="A65" s="3"/>
      <c r="B65" s="3"/>
      <c r="C65" s="2"/>
      <c r="D65" s="2" t="s">
        <v>28</v>
      </c>
      <c r="E65" s="2"/>
      <c r="F65" s="3"/>
      <c r="G65" s="3"/>
      <c r="H65" s="30" t="s">
        <v>67</v>
      </c>
      <c r="I65" s="27"/>
      <c r="J65" s="30" t="s">
        <v>67</v>
      </c>
      <c r="K65" s="27"/>
      <c r="L65" s="30" t="s">
        <v>67</v>
      </c>
      <c r="M65" s="27"/>
      <c r="N65" s="30" t="s">
        <v>67</v>
      </c>
      <c r="O65" s="27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2.75">
      <c r="A66" s="3"/>
      <c r="B66" s="3"/>
      <c r="C66" s="3"/>
      <c r="D66" s="3"/>
      <c r="E66" s="3"/>
      <c r="F66" s="3"/>
      <c r="G66" s="3"/>
      <c r="H66" s="11"/>
      <c r="I66" s="11"/>
      <c r="J66" s="11"/>
      <c r="K66" s="3"/>
      <c r="L66" s="11"/>
      <c r="M66" s="14"/>
      <c r="N66" s="11"/>
      <c r="O66" s="14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4"/>
      <c r="L67" s="14"/>
      <c r="M67" s="14"/>
      <c r="N67" s="14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4"/>
      <c r="L68" s="14"/>
      <c r="M68" s="14"/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4"/>
      <c r="L69" s="14"/>
      <c r="M69" s="14"/>
      <c r="N69" s="14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4"/>
      <c r="L70" s="14"/>
      <c r="M70" s="14"/>
      <c r="N70" s="14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4"/>
      <c r="L71" s="14"/>
      <c r="M71" s="14"/>
      <c r="N71" s="1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4"/>
      <c r="L72" s="14"/>
      <c r="M72" s="14"/>
      <c r="N72" s="14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4"/>
      <c r="L73" s="14"/>
      <c r="M73" s="14"/>
      <c r="N73" s="14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4"/>
      <c r="L74" s="14"/>
      <c r="M74" s="14"/>
      <c r="N74" s="14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4"/>
      <c r="L75" s="14"/>
      <c r="M75" s="14"/>
      <c r="N75" s="14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4"/>
      <c r="L76" s="14"/>
      <c r="M76" s="14"/>
      <c r="N76" s="14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4"/>
      <c r="L77" s="14"/>
      <c r="M77" s="14"/>
      <c r="N77" s="14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4"/>
      <c r="L78" s="14"/>
      <c r="M78" s="14"/>
      <c r="N78" s="14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4"/>
      <c r="L79" s="14"/>
      <c r="M79" s="14"/>
      <c r="N79" s="14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4"/>
      <c r="L80" s="14"/>
      <c r="M80" s="14"/>
      <c r="N80" s="14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12"/>
      <c r="L84" s="12"/>
      <c r="M84" s="12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12"/>
      <c r="L85" s="12"/>
      <c r="M85" s="1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12"/>
      <c r="L86" s="12"/>
      <c r="M86" s="12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12"/>
      <c r="L87" s="12"/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12"/>
      <c r="L88" s="12"/>
      <c r="M88" s="12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12"/>
      <c r="L89" s="12"/>
      <c r="M89" s="12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12"/>
      <c r="L90" s="12"/>
      <c r="M90" s="12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12"/>
      <c r="L91" s="12"/>
      <c r="M91" s="12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12"/>
      <c r="L92" s="12"/>
      <c r="M92" s="12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12"/>
      <c r="L93" s="12"/>
      <c r="M93" s="12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12"/>
      <c r="L94" s="12"/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12"/>
      <c r="L95" s="12"/>
      <c r="M95" s="12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12"/>
      <c r="L96" s="12"/>
      <c r="M96" s="12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12"/>
      <c r="L97" s="12"/>
      <c r="M97" s="12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12"/>
      <c r="L98" s="12"/>
      <c r="M98" s="12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12"/>
      <c r="L99" s="12"/>
      <c r="M99" s="12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/>
      <c r="L100" s="12"/>
      <c r="M100" s="12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/>
      <c r="L101" s="12"/>
      <c r="M101" s="12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/>
      <c r="L102" s="12"/>
      <c r="M102" s="12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/>
      <c r="L103" s="12"/>
      <c r="M103" s="12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/>
      <c r="L104" s="12"/>
      <c r="M104" s="12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/>
      <c r="L105" s="12"/>
      <c r="M105" s="12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/>
      <c r="L106" s="12"/>
      <c r="M106" s="12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/>
      <c r="L107" s="12"/>
      <c r="M107" s="12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/>
      <c r="L108" s="12"/>
      <c r="M108" s="1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/>
      <c r="L109" s="12"/>
      <c r="M109" s="1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/>
      <c r="L110" s="12"/>
      <c r="M110" s="1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/>
      <c r="L111" s="12"/>
      <c r="M111" s="12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/>
      <c r="L112" s="12"/>
      <c r="M112" s="12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/>
      <c r="L113" s="12"/>
      <c r="M113" s="1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/>
      <c r="L114" s="12"/>
      <c r="M114" s="12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/>
      <c r="L115" s="12"/>
      <c r="M115" s="12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/>
      <c r="L116" s="12"/>
      <c r="M116" s="12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/>
      <c r="L117" s="12"/>
      <c r="M117" s="12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/>
      <c r="L118" s="12"/>
      <c r="M118" s="12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/>
      <c r="L119" s="12"/>
      <c r="M119" s="12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/>
      <c r="L120" s="12"/>
      <c r="M120" s="12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/>
      <c r="L121" s="12"/>
      <c r="M121" s="12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/>
      <c r="L122" s="12"/>
      <c r="M122" s="12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/>
      <c r="L123" s="12"/>
      <c r="M123" s="12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/>
      <c r="L124" s="12"/>
      <c r="M124" s="12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/>
      <c r="L125" s="12"/>
      <c r="M125" s="12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/>
      <c r="L126" s="12"/>
      <c r="M126" s="12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/>
      <c r="L127" s="12"/>
      <c r="M127" s="12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/>
      <c r="L128" s="12"/>
      <c r="M128" s="12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/>
      <c r="L129" s="12"/>
      <c r="M129" s="12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/>
      <c r="L130" s="12"/>
      <c r="M130" s="12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/>
      <c r="L131" s="12"/>
      <c r="M131" s="12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/>
      <c r="L132" s="12"/>
      <c r="M132" s="12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/>
      <c r="L133" s="12"/>
      <c r="M133" s="12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/>
      <c r="L134" s="12"/>
      <c r="M134" s="12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/>
      <c r="L135" s="12"/>
      <c r="M135" s="12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/>
      <c r="L136" s="12"/>
      <c r="M136" s="12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/>
      <c r="L137" s="12"/>
      <c r="M137" s="12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/>
      <c r="L138" s="12"/>
      <c r="M138" s="12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/>
      <c r="L139" s="12"/>
      <c r="M139" s="12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/>
      <c r="L140" s="12"/>
      <c r="M140" s="12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/>
      <c r="L141" s="12"/>
      <c r="M141" s="12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/>
      <c r="L142" s="12"/>
      <c r="M142" s="12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/>
      <c r="L143" s="12"/>
      <c r="M143" s="12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/>
      <c r="L144" s="12"/>
      <c r="M144" s="12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/>
      <c r="L145" s="12"/>
      <c r="M145" s="12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/>
      <c r="L146" s="12"/>
      <c r="M146" s="12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/>
      <c r="L147" s="12"/>
      <c r="M147" s="12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/>
      <c r="L148" s="12"/>
      <c r="M148" s="12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/>
      <c r="L149" s="12"/>
      <c r="M149" s="12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/>
      <c r="L150" s="12"/>
      <c r="M150" s="12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/>
      <c r="L151" s="12"/>
      <c r="M151" s="12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/>
      <c r="L152" s="12"/>
      <c r="M152" s="12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/>
      <c r="L153" s="12"/>
      <c r="M153" s="12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/>
      <c r="L154" s="12"/>
      <c r="M154" s="12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/>
      <c r="L155" s="12"/>
      <c r="M155" s="12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/>
      <c r="L156" s="12"/>
      <c r="M156" s="12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/>
      <c r="L157" s="12"/>
      <c r="M157" s="12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/>
      <c r="L158" s="12"/>
      <c r="M158" s="12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/>
      <c r="L159" s="12"/>
      <c r="M159" s="12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/>
      <c r="L160" s="12"/>
      <c r="M160" s="12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/>
      <c r="L161" s="12"/>
      <c r="M161" s="12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/>
      <c r="L162" s="12"/>
      <c r="M162" s="12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/>
      <c r="L163" s="12"/>
      <c r="M163" s="12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/>
      <c r="L164" s="12"/>
      <c r="M164" s="12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/>
      <c r="L165" s="12"/>
      <c r="M165" s="12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/>
      <c r="L166" s="12"/>
      <c r="M166" s="12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/>
      <c r="L167" s="12"/>
      <c r="M167" s="12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/>
      <c r="L168" s="12"/>
      <c r="M168" s="12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/>
      <c r="L169" s="12"/>
      <c r="M169" s="12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/>
      <c r="L170" s="12"/>
      <c r="M170" s="12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/>
      <c r="L171" s="12"/>
      <c r="M171" s="12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/>
      <c r="L172" s="12"/>
      <c r="M172" s="12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/>
      <c r="L173" s="12"/>
      <c r="M173" s="12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/>
      <c r="L174" s="12"/>
      <c r="M174" s="12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/>
      <c r="L175" s="12"/>
      <c r="M175" s="12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/>
      <c r="L176" s="12"/>
      <c r="M176" s="12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/>
      <c r="L177" s="12"/>
      <c r="M177" s="12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/>
      <c r="L178" s="12"/>
      <c r="M178" s="12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/>
      <c r="L179" s="12"/>
      <c r="M179" s="12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/>
      <c r="L180" s="12"/>
      <c r="M180" s="12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/>
      <c r="L181" s="12"/>
      <c r="M181" s="12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/>
      <c r="L182" s="12"/>
      <c r="M182" s="12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/>
      <c r="L183" s="12"/>
      <c r="M183" s="12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/>
      <c r="L184" s="12"/>
      <c r="M184" s="12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/>
      <c r="L185" s="12"/>
      <c r="M185" s="12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/>
      <c r="L186" s="12"/>
      <c r="M186" s="12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/>
      <c r="L187" s="12"/>
      <c r="M187" s="12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/>
      <c r="L188" s="12"/>
      <c r="M188" s="12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/>
      <c r="L189" s="12"/>
      <c r="M189" s="12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/>
      <c r="L190" s="12"/>
      <c r="M190" s="12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/>
      <c r="L191" s="12"/>
      <c r="M191" s="12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/>
      <c r="L192" s="12"/>
      <c r="M192" s="12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/>
      <c r="L193" s="12"/>
      <c r="M193" s="12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/>
      <c r="L194" s="12"/>
      <c r="M194" s="12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/>
      <c r="L195" s="12"/>
      <c r="M195" s="12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/>
      <c r="L196" s="12"/>
      <c r="M196" s="12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/>
      <c r="L197" s="12"/>
      <c r="M197" s="12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/>
      <c r="L198" s="12"/>
      <c r="M198" s="12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/>
      <c r="L199" s="12"/>
      <c r="M199" s="12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/>
      <c r="L200" s="12"/>
      <c r="M200" s="12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/>
      <c r="L201" s="12"/>
      <c r="M201" s="12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2"/>
      <c r="L202" s="12"/>
      <c r="M202" s="12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2"/>
      <c r="L203" s="12"/>
      <c r="M203" s="12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2"/>
      <c r="L204" s="12"/>
      <c r="M204" s="12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2"/>
      <c r="L205" s="12"/>
      <c r="M205" s="12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2"/>
      <c r="L206" s="12"/>
      <c r="M206" s="12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2"/>
      <c r="L207" s="12"/>
      <c r="M207" s="12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2"/>
      <c r="L208" s="12"/>
      <c r="M208" s="12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2"/>
      <c r="L209" s="12"/>
      <c r="M209" s="12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2"/>
      <c r="L210" s="12"/>
      <c r="M210" s="12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2"/>
      <c r="L211" s="12"/>
      <c r="M211" s="12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2"/>
      <c r="L212" s="12"/>
      <c r="M212" s="12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2"/>
      <c r="L213" s="12"/>
      <c r="M213" s="12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2"/>
      <c r="L214" s="12"/>
      <c r="M214" s="12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2"/>
      <c r="L215" s="12"/>
      <c r="M215" s="12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2"/>
      <c r="L216" s="12"/>
      <c r="M216" s="12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2"/>
      <c r="L217" s="12"/>
      <c r="M217" s="12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2"/>
      <c r="L218" s="12"/>
      <c r="M218" s="12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2"/>
      <c r="L219" s="12"/>
      <c r="M219" s="12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2"/>
      <c r="L220" s="12"/>
      <c r="M220" s="12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2"/>
      <c r="L221" s="12"/>
      <c r="M221" s="12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2"/>
      <c r="L222" s="12"/>
      <c r="M222" s="12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12"/>
      <c r="L223" s="12"/>
      <c r="M223" s="12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2"/>
      <c r="L224" s="12"/>
      <c r="M224" s="12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12"/>
      <c r="L225" s="12"/>
      <c r="M225" s="12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12"/>
      <c r="L226" s="12"/>
      <c r="M226" s="12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12"/>
      <c r="L227" s="12"/>
      <c r="M227" s="12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2"/>
      <c r="L228" s="12"/>
      <c r="M228" s="12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12"/>
      <c r="L229" s="12"/>
      <c r="M229" s="12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12"/>
      <c r="L230" s="12"/>
      <c r="M230" s="12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12"/>
      <c r="L231" s="12"/>
      <c r="M231" s="12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12"/>
      <c r="L232" s="12"/>
      <c r="M232" s="12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12"/>
      <c r="L233" s="12"/>
      <c r="M233" s="12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12"/>
      <c r="L234" s="12"/>
      <c r="M234" s="12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12"/>
      <c r="L235" s="12"/>
      <c r="M235" s="12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2"/>
      <c r="L236" s="12"/>
      <c r="M236" s="12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12"/>
      <c r="L237" s="12"/>
      <c r="M237" s="12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12"/>
      <c r="L238" s="12"/>
      <c r="M238" s="12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12"/>
      <c r="L239" s="12"/>
      <c r="M239" s="12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2"/>
      <c r="L240" s="12"/>
      <c r="M240" s="12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12"/>
      <c r="L241" s="12"/>
      <c r="M241" s="12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12"/>
      <c r="L242" s="12"/>
      <c r="M242" s="12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2"/>
      <c r="L243" s="12"/>
      <c r="M243" s="12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12"/>
      <c r="L244" s="12"/>
      <c r="M244" s="12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2"/>
      <c r="L245" s="12"/>
      <c r="M245" s="12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12"/>
      <c r="L246" s="12"/>
      <c r="M246" s="12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12"/>
      <c r="L247" s="12"/>
      <c r="M247" s="12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12"/>
      <c r="L248" s="12"/>
      <c r="M248" s="12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2"/>
      <c r="L249" s="12"/>
      <c r="M249" s="12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12"/>
      <c r="L250" s="12"/>
      <c r="M250" s="12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2"/>
      <c r="L251" s="12"/>
      <c r="M251" s="12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12"/>
      <c r="L252" s="12"/>
      <c r="M252" s="12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12"/>
      <c r="L253" s="12"/>
      <c r="M253" s="12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12"/>
      <c r="L254" s="12"/>
      <c r="M254" s="12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2"/>
      <c r="L255" s="12"/>
      <c r="M255" s="12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12"/>
      <c r="L256" s="12"/>
      <c r="M256" s="12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12"/>
      <c r="L257" s="12"/>
      <c r="M257" s="12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2"/>
      <c r="L258" s="12"/>
      <c r="M258" s="12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12"/>
      <c r="L259" s="12"/>
      <c r="M259" s="12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12"/>
      <c r="L260" s="12"/>
      <c r="M260" s="12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12"/>
      <c r="L261" s="12"/>
      <c r="M261" s="12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12"/>
      <c r="L262" s="12"/>
      <c r="M262" s="12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12"/>
      <c r="L263" s="12"/>
      <c r="M263" s="12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12"/>
      <c r="L264" s="12"/>
      <c r="M264" s="12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12"/>
      <c r="L265" s="12"/>
      <c r="M265" s="12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12"/>
      <c r="L266" s="12"/>
      <c r="M266" s="12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12"/>
      <c r="L267" s="12"/>
      <c r="M267" s="12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12"/>
      <c r="L268" s="12"/>
      <c r="M268" s="12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12"/>
      <c r="L269" s="12"/>
      <c r="M269" s="12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12"/>
      <c r="L270" s="12"/>
      <c r="M270" s="12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12"/>
      <c r="L271" s="12"/>
      <c r="M271" s="12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2"/>
      <c r="L272" s="12"/>
      <c r="M272" s="12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12"/>
      <c r="L273" s="12"/>
      <c r="M273" s="12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12"/>
      <c r="L274" s="12"/>
      <c r="M274" s="12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12"/>
      <c r="L275" s="12"/>
      <c r="M275" s="12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2"/>
      <c r="L276" s="12"/>
      <c r="M276" s="12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12"/>
      <c r="L277" s="12"/>
      <c r="M277" s="12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12"/>
      <c r="L278" s="12"/>
      <c r="M278" s="12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2"/>
      <c r="L279" s="12"/>
      <c r="M279" s="12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12"/>
      <c r="L280" s="12"/>
      <c r="M280" s="12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12"/>
      <c r="L281" s="12"/>
      <c r="M281" s="12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2"/>
      <c r="L282" s="12"/>
      <c r="M282" s="12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12"/>
      <c r="L283" s="12"/>
      <c r="M283" s="12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12"/>
      <c r="L284" s="12"/>
      <c r="M284" s="12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2"/>
      <c r="L285" s="12"/>
      <c r="M285" s="12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12"/>
      <c r="L286" s="12"/>
      <c r="M286" s="12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12"/>
      <c r="L287" s="12"/>
      <c r="M287" s="12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2"/>
      <c r="L288" s="12"/>
      <c r="M288" s="12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12"/>
      <c r="L289" s="12"/>
      <c r="M289" s="12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12"/>
      <c r="L290" s="12"/>
      <c r="M290" s="12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2"/>
      <c r="L291" s="12"/>
      <c r="M291" s="12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12"/>
      <c r="L292" s="12"/>
      <c r="M292" s="12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12"/>
      <c r="L293" s="12"/>
      <c r="M293" s="1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2"/>
      <c r="L294" s="12"/>
      <c r="M294" s="1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12"/>
      <c r="L295" s="12"/>
      <c r="M295" s="1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12"/>
      <c r="L296" s="12"/>
      <c r="M296" s="1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12"/>
      <c r="L297" s="12"/>
      <c r="M297" s="1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12"/>
      <c r="L298" s="12"/>
      <c r="M298" s="1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12"/>
      <c r="L299" s="12"/>
      <c r="M299" s="1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12"/>
      <c r="L300" s="12"/>
      <c r="M300" s="1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12"/>
      <c r="L301" s="12"/>
      <c r="M301" s="1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2"/>
      <c r="L302" s="12"/>
      <c r="M302" s="1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12"/>
      <c r="L303" s="12"/>
      <c r="M303" s="1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12"/>
      <c r="L304" s="12"/>
      <c r="M304" s="12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12"/>
      <c r="L305" s="12"/>
      <c r="M305" s="12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12"/>
      <c r="L306" s="12"/>
      <c r="M306" s="12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12"/>
      <c r="L307" s="12"/>
      <c r="M307" s="12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12"/>
      <c r="L308" s="12"/>
      <c r="M308" s="12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12"/>
      <c r="L309" s="12"/>
      <c r="M309" s="12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12"/>
      <c r="L310" s="12"/>
      <c r="M310" s="12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12"/>
      <c r="L311" s="12"/>
      <c r="M311" s="12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12"/>
      <c r="L312" s="12"/>
      <c r="M312" s="12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12"/>
      <c r="L313" s="12"/>
      <c r="M313" s="12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12"/>
      <c r="L314" s="12"/>
      <c r="M314" s="12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12"/>
      <c r="L315" s="12"/>
      <c r="M315" s="12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12"/>
      <c r="L316" s="12"/>
      <c r="M316" s="12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12"/>
      <c r="L317" s="12"/>
      <c r="M317" s="12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12"/>
      <c r="L318" s="12"/>
      <c r="M318" s="12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12"/>
      <c r="L319" s="12"/>
      <c r="M319" s="12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12"/>
      <c r="L320" s="12"/>
      <c r="M320" s="12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1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12"/>
      <c r="M321" s="5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12"/>
      <c r="M322" s="5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12"/>
      <c r="M323" s="5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2"/>
      <c r="M324" s="5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12"/>
      <c r="M325" s="5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12"/>
      <c r="M326" s="5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2"/>
      <c r="M327" s="5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12"/>
      <c r="M328" s="5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12"/>
      <c r="M329" s="5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2"/>
      <c r="M330" s="5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12"/>
      <c r="M331" s="5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2"/>
      <c r="M332" s="5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2"/>
      <c r="M333" s="5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12"/>
      <c r="M334" s="5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12"/>
      <c r="M335" s="5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2"/>
      <c r="M336" s="5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12"/>
      <c r="M337" s="5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12"/>
      <c r="M338" s="5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2"/>
      <c r="M339" s="5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2"/>
      <c r="M340" s="5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2"/>
      <c r="M341" s="5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2"/>
      <c r="M342" s="5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12"/>
      <c r="M343" s="5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12"/>
      <c r="M344" s="5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2"/>
      <c r="M345" s="5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2"/>
      <c r="M346" s="5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2"/>
      <c r="M347" s="5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2"/>
      <c r="M348" s="5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2"/>
      <c r="M349" s="5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2"/>
      <c r="M350" s="5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12"/>
      <c r="M351" s="5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12"/>
      <c r="M352" s="5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12"/>
      <c r="M353" s="5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12"/>
      <c r="M354" s="5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12"/>
      <c r="M355" s="5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12"/>
      <c r="M356" s="5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2"/>
      <c r="M357" s="5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12"/>
      <c r="M358" s="5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2"/>
      <c r="M359" s="5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12"/>
      <c r="M360" s="5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12"/>
      <c r="M361" s="5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12"/>
      <c r="M362" s="5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12"/>
      <c r="M363" s="5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12"/>
      <c r="M364" s="5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12"/>
      <c r="M365" s="5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12"/>
      <c r="M366" s="5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12"/>
      <c r="M367" s="5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12"/>
      <c r="M368" s="5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12"/>
      <c r="M369" s="5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12"/>
      <c r="M370" s="5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12"/>
      <c r="M371" s="5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12"/>
      <c r="M372" s="5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12"/>
      <c r="M373" s="5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12"/>
      <c r="M374" s="5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12"/>
      <c r="M375" s="5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12"/>
      <c r="M376" s="5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12"/>
      <c r="M377" s="5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12"/>
      <c r="M378" s="5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12"/>
      <c r="M379" s="5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12"/>
      <c r="M380" s="5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12"/>
      <c r="M381" s="5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12"/>
      <c r="M382" s="5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12"/>
      <c r="M383" s="5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12"/>
      <c r="M384" s="5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12"/>
      <c r="M385" s="5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12"/>
      <c r="M386" s="5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12"/>
      <c r="M387" s="5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12"/>
      <c r="M388" s="5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12"/>
      <c r="M389" s="5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12"/>
      <c r="M390" s="5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12"/>
      <c r="M391" s="5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12"/>
      <c r="M392" s="5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12"/>
      <c r="M393" s="5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12"/>
      <c r="M394" s="5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12"/>
      <c r="M395" s="5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12"/>
      <c r="M396" s="5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12"/>
      <c r="M397" s="5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12"/>
      <c r="M398" s="5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12"/>
      <c r="M399" s="5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12"/>
      <c r="M400" s="5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12"/>
      <c r="M401" s="5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12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12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12"/>
      <c r="M405" s="5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12"/>
      <c r="M406" s="5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12"/>
      <c r="M407" s="5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12"/>
      <c r="M408" s="5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12"/>
      <c r="M409" s="5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12"/>
      <c r="M410" s="5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12"/>
      <c r="M411" s="5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12"/>
      <c r="M412" s="5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12"/>
      <c r="M413" s="5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12"/>
      <c r="M414" s="5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12"/>
      <c r="M415" s="5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12"/>
      <c r="M416" s="5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12"/>
      <c r="M417" s="5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12"/>
      <c r="M418" s="5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12"/>
      <c r="M419" s="5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12"/>
      <c r="M420" s="5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12"/>
      <c r="M421" s="5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12"/>
      <c r="M422" s="5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12"/>
      <c r="M423" s="5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12"/>
      <c r="M424" s="5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12"/>
      <c r="M425" s="5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12"/>
      <c r="M426" s="5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12"/>
      <c r="M427" s="5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12"/>
      <c r="M428" s="5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12"/>
      <c r="M429" s="5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12"/>
      <c r="M430" s="5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12"/>
      <c r="M431" s="5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12"/>
      <c r="M432" s="5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12"/>
      <c r="M433" s="5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12"/>
      <c r="M434" s="5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12"/>
      <c r="M435" s="5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1:13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1:13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1:13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1:13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1:13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1:13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1:13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1:13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1:13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1:13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1:13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1:13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1:13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1:13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1:13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1:13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1:13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1:13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1:13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1:13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1:13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1:13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1:13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1:13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1:13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1:13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1:13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1:13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1:13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1:13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1:13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1:13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1:13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1:13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1:13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1:13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1:13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1:13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1:13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1:13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1:13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1:13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1:13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1:13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1:13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1:13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1:13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1:13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1:13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1:13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1:13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1:13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1:13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1:13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1:13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1:13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1:13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1:13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1:13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1:13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1:13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1:13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1:13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1:13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1:13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1:13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1:13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1:13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1:13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1:13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1:13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1:13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1:13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1:13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1:13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1:13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1:13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1:13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1:13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1:13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1:13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1:13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1:13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1:13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1:13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1:13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1:13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1:13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1:13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1:13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1:13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1:13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1:13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1:13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1:13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1:13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1:13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1:13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1:13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1:13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1:13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1:13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1:13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1:13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1:13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1:13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1:13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1:13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1:13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1:13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1:13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1:13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1:13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1:13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1:13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1:13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1:13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1:13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1:13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1:13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1:13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1:13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1:13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1:13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1:13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1:13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1:13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1:13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1:13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1:13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1:13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1:13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1:13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1:13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1:13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1:13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1:13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1:13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1:13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1:13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1:13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1:13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1:13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1:13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1:13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1:13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1:13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1:13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1:13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1:13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1:13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1:13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1:13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1:13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1:13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1:13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1:13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1:13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1:13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1:13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1:13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1:13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1:13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1:13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1:13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1:13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1:13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1:13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1:13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1:13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1:13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1:13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1:13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1:13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1:13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1:13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1:13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1:13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1:13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1:13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1:13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1:13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1:13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1:13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1:13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1:13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1:13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1:13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1:13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1:13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1:13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1:13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1:13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1:13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1:13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1:13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1:13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1:13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1:13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1:13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1:13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1:13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1:13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1:13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1:13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1:13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1:13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1:13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1:13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1:13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1:13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1:13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1:13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1:13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1:13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1:13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1:13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1:13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1:13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1:13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1:13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1:13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1:13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1:13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1:13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1:13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1:13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1:13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1:13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1:13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1:13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1:13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1:13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1:13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1:13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1:13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1:13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1:13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1:13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1:13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1:13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1:13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1:13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1:13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1:13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1:13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1:13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1:13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1:13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1:13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1:13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1:13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1:13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1:13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1:13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1:13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1:13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1:13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1:13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1:13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1:13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1:13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1:13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1:13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1:13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1:13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1:13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1:13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1:13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1:13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1:13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1:13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1:13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1:13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1:13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1:13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1:13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1:13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1:13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1:13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1:13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1:13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1:13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1:13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1:13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1:13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1:13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1:13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1:13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1:13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1:13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1:13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1:13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1:13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1:13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1:13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1:13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1:13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1:13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1:13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1:13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1:13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1:13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1:13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1:13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1:13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1:13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1:13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1:13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1:13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1:13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1:13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1:13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1:13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1:13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1:13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1:13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1:13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1:13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1:13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1:13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1:13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1:13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1:13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1:13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1:13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1:13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1:13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1:13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1:13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1:13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1:13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1:13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1:13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1:13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1:13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1:13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1:13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1:13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1:13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1:13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1:13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1:13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1:13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1:13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1:13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1:13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1:13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1:13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1:13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1:13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1:13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1:13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1:13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1:13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1:13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1:13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1:13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1:13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1:13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1:13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1:13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1:13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1:13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1:13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1:13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1:13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1:13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1:13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1:13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1:13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1:13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1:13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1:13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1:13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1:13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1:13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1:13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1:13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1:13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1:13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1:13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1:13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1:13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1:13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1:13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1:13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1:13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1:13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1:13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1:13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1:13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1:13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1:13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1:13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1:13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1:13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1:13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1:13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1:13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1:13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1:13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1:13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1:13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1:13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1:13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1:13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1:13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1:13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1:13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1:13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1:13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1:13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1:13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1:13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1:13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1:13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1:13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1:13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1:13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1:13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1:13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1:13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1:13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1:13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1:13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1:13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1:13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1:13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1:13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1:13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1:13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1:13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1:13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1:13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1:13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1:13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1:13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1:13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1:13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1:13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1:13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1:13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1:13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1:13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1:13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1:13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1:13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1:13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1:13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1:13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1:13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1:13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1:13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1:13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1:13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1:13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1:13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1:13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1:13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1:13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1:13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1:13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1:13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1:13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1:13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1:13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1:13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1:13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1:13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1:13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1:13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1:13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1:13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1:13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1:13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1:13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1:13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1:13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1:13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1:13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1:13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1:13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1:13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1:13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1:13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1:13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1:13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1:13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1:13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1:13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1:13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1:13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1:13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1:13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1:13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1:13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1:13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1:13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1:13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1:13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1:13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1:13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1:13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1:13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1:13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1:13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1:13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1:13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1:13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1:13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1:13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1:13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1:13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1:13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1:13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1:13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1:13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1:13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1:13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1:13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1:13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1:13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1:13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1:13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1:13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1:13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1:13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1:13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1:13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1:13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1:13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1:13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1:13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1:13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1:13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1:13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1:13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1:13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1:13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1:13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1:13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1:13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1:13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1:13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1:13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1:13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1:13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1:13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1:13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1:13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1:13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1:13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1:13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1:13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1:13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1:13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1:13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1:13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1:13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1:13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1:13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1:13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1:13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1:13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1:13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1:13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1:13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1:13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1:13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1:13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1:13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1:13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1:13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1:13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1:13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1:13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1:13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1:13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1:13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1:13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1:13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1:13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1:13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1:13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1:13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1:13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1:13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1:13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1:13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1:13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1:13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1:13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1:13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1:13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1:13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1:13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1:13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1:13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1:13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1:13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1:13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1:13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1:13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1:13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1:13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1:13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1:13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1:13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1:13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1:13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1:13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1:13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1:13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1:13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1:13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1:13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1:13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1:13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1:13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1:13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1:13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1:13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1:13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1:13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1:13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1:13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1:13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1:13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1:13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1:13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1:13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1:13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1:13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1:13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1:13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1:13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1:13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1:13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1:13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1:13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1:13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1:13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1:13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1:13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1:13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1:13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1:13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1:13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1:13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1:13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1:13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1:13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1:13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1:13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1:13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1:13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1:13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1:13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1:13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1:13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1:13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1:13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1:13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1:13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1:13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1:13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1:13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1:13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1:13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1:13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1:13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1:13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1:13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1:13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1:13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1:13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1:13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1:13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1:13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1:13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1:13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1:13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1:13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1:13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1:13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1:13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1:13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1:13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1:13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1:13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1:13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1:13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1:13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1:13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1:13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1:13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1:13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1:13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1:13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1:13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1:13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1:13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1:13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1:13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1:13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1:13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1:13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1:13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1:13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</sheetData>
  <mergeCells count="2">
    <mergeCell ref="L7:N7"/>
    <mergeCell ref="H7:J7"/>
  </mergeCells>
  <printOptions/>
  <pageMargins left="0.75" right="0.5" top="0.75" bottom="0.5" header="0" footer="0"/>
  <pageSetup horizontalDpi="180" verticalDpi="180" orientation="portrait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5"/>
  <sheetViews>
    <sheetView tabSelected="1" zoomScale="75" zoomScaleNormal="75" workbookViewId="0" topLeftCell="A1">
      <selection activeCell="G15" sqref="G15"/>
    </sheetView>
  </sheetViews>
  <sheetFormatPr defaultColWidth="9.140625" defaultRowHeight="12.75"/>
  <cols>
    <col min="1" max="1" width="4.28125" style="4" customWidth="1"/>
    <col min="2" max="2" width="3.00390625" style="4" customWidth="1"/>
    <col min="3" max="6" width="9.140625" style="4" customWidth="1"/>
    <col min="7" max="7" width="14.00390625" style="4" customWidth="1"/>
    <col min="8" max="8" width="10.8515625" style="4" customWidth="1"/>
    <col min="9" max="9" width="14.140625" style="4" customWidth="1"/>
    <col min="10" max="16384" width="9.140625" style="4" customWidth="1"/>
  </cols>
  <sheetData>
    <row r="1" spans="1:10" ht="12.75">
      <c r="A1" s="1" t="s">
        <v>30</v>
      </c>
      <c r="B1" s="2"/>
      <c r="C1" s="2"/>
      <c r="D1" s="2"/>
      <c r="E1" s="2"/>
      <c r="F1" s="3"/>
      <c r="G1" s="3"/>
      <c r="H1" s="1" t="s">
        <v>61</v>
      </c>
      <c r="J1" s="5"/>
    </row>
    <row r="2" spans="1:10" ht="12.75">
      <c r="A2" s="3"/>
      <c r="B2" s="3"/>
      <c r="C2" s="3"/>
      <c r="D2" s="3"/>
      <c r="E2" s="3"/>
      <c r="F2" s="3"/>
      <c r="G2" s="6" t="s">
        <v>50</v>
      </c>
      <c r="H2" s="7"/>
      <c r="I2" s="6" t="s">
        <v>55</v>
      </c>
      <c r="J2" s="5"/>
    </row>
    <row r="3" spans="1:10" ht="12.75">
      <c r="A3" s="3"/>
      <c r="B3" s="3"/>
      <c r="C3" s="3"/>
      <c r="D3" s="3"/>
      <c r="E3" s="3"/>
      <c r="F3" s="3"/>
      <c r="G3" s="6" t="s">
        <v>51</v>
      </c>
      <c r="H3" s="7"/>
      <c r="I3" s="6" t="s">
        <v>56</v>
      </c>
      <c r="J3" s="5"/>
    </row>
    <row r="4" spans="1:10" ht="12.75">
      <c r="A4" s="3"/>
      <c r="B4" s="3"/>
      <c r="C4" s="3"/>
      <c r="D4" s="3"/>
      <c r="E4" s="3"/>
      <c r="F4" s="3"/>
      <c r="G4" s="6" t="s">
        <v>52</v>
      </c>
      <c r="H4" s="7"/>
      <c r="I4" s="6" t="s">
        <v>57</v>
      </c>
      <c r="J4" s="5"/>
    </row>
    <row r="5" spans="1:10" ht="12.75">
      <c r="A5" s="3"/>
      <c r="B5" s="3"/>
      <c r="C5" s="3"/>
      <c r="D5" s="3"/>
      <c r="E5" s="3"/>
      <c r="F5" s="3"/>
      <c r="G5" s="6" t="s">
        <v>78</v>
      </c>
      <c r="H5" s="8"/>
      <c r="I5" s="6" t="s">
        <v>71</v>
      </c>
      <c r="J5" s="5"/>
    </row>
    <row r="6" spans="1:10" ht="12.75">
      <c r="A6" s="3"/>
      <c r="B6" s="3"/>
      <c r="C6" s="3"/>
      <c r="D6" s="3"/>
      <c r="E6" s="3"/>
      <c r="F6" s="3"/>
      <c r="G6" s="6" t="s">
        <v>3</v>
      </c>
      <c r="H6" s="9"/>
      <c r="I6" s="6" t="s">
        <v>3</v>
      </c>
      <c r="J6" s="5"/>
    </row>
    <row r="7" spans="1:18" ht="12.75">
      <c r="A7" s="3">
        <v>1</v>
      </c>
      <c r="B7" s="2" t="s">
        <v>80</v>
      </c>
      <c r="C7" s="3"/>
      <c r="D7" s="3"/>
      <c r="E7" s="3"/>
      <c r="F7" s="3"/>
      <c r="G7" s="10">
        <v>12553</v>
      </c>
      <c r="H7" s="11"/>
      <c r="I7" s="10">
        <v>13167</v>
      </c>
      <c r="J7" s="12"/>
      <c r="K7" s="13"/>
      <c r="L7" s="13"/>
      <c r="M7" s="13"/>
      <c r="N7" s="13"/>
      <c r="O7" s="13"/>
      <c r="P7" s="13"/>
      <c r="Q7" s="13"/>
      <c r="R7" s="13"/>
    </row>
    <row r="8" spans="1:18" ht="12.75">
      <c r="A8" s="3">
        <v>2</v>
      </c>
      <c r="B8" s="2" t="s">
        <v>101</v>
      </c>
      <c r="C8" s="3"/>
      <c r="D8" s="3"/>
      <c r="E8" s="3"/>
      <c r="F8" s="3"/>
      <c r="G8" s="14">
        <v>0</v>
      </c>
      <c r="H8" s="11"/>
      <c r="I8" s="14">
        <v>0</v>
      </c>
      <c r="J8" s="12"/>
      <c r="K8" s="13"/>
      <c r="L8" s="13"/>
      <c r="M8" s="13"/>
      <c r="N8" s="13"/>
      <c r="O8" s="13"/>
      <c r="P8" s="13"/>
      <c r="Q8" s="13"/>
      <c r="R8" s="13"/>
    </row>
    <row r="9" spans="1:18" ht="12.75">
      <c r="A9" s="3">
        <v>3</v>
      </c>
      <c r="B9" s="2" t="s">
        <v>31</v>
      </c>
      <c r="C9" s="3"/>
      <c r="D9" s="3"/>
      <c r="E9" s="3"/>
      <c r="F9" s="3"/>
      <c r="G9" s="14">
        <v>0</v>
      </c>
      <c r="H9" s="11"/>
      <c r="I9" s="14">
        <v>0</v>
      </c>
      <c r="J9" s="12"/>
      <c r="K9" s="13"/>
      <c r="L9" s="13"/>
      <c r="M9" s="13"/>
      <c r="N9" s="13"/>
      <c r="O9" s="13"/>
      <c r="P9" s="13"/>
      <c r="Q9" s="13"/>
      <c r="R9" s="13"/>
    </row>
    <row r="10" spans="1:18" ht="12.75">
      <c r="A10" s="3">
        <v>4</v>
      </c>
      <c r="B10" s="2" t="s">
        <v>32</v>
      </c>
      <c r="C10" s="3"/>
      <c r="D10" s="3"/>
      <c r="E10" s="3"/>
      <c r="F10" s="3"/>
      <c r="G10" s="10">
        <v>581</v>
      </c>
      <c r="H10" s="11"/>
      <c r="I10" s="10">
        <v>581</v>
      </c>
      <c r="J10" s="12"/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3">
        <v>5</v>
      </c>
      <c r="B11" s="2" t="s">
        <v>81</v>
      </c>
      <c r="C11" s="3"/>
      <c r="D11" s="3"/>
      <c r="E11" s="3"/>
      <c r="F11" s="3"/>
      <c r="G11" s="10">
        <v>8607</v>
      </c>
      <c r="H11" s="11"/>
      <c r="I11" s="10">
        <v>9129</v>
      </c>
      <c r="J11" s="12"/>
      <c r="K11" s="13"/>
      <c r="L11" s="13"/>
      <c r="M11" s="13"/>
      <c r="N11" s="13"/>
      <c r="O11" s="13"/>
      <c r="P11" s="13"/>
      <c r="Q11" s="13"/>
      <c r="R11" s="13"/>
    </row>
    <row r="12" spans="1:18" ht="12.75">
      <c r="A12" s="3">
        <v>6</v>
      </c>
      <c r="B12" s="2" t="s">
        <v>33</v>
      </c>
      <c r="C12" s="2"/>
      <c r="D12" s="2"/>
      <c r="E12" s="3"/>
      <c r="F12" s="3"/>
      <c r="G12" s="14">
        <v>0</v>
      </c>
      <c r="H12" s="11"/>
      <c r="I12" s="14">
        <v>0</v>
      </c>
      <c r="J12" s="12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3">
        <v>7</v>
      </c>
      <c r="B13" s="2" t="s">
        <v>102</v>
      </c>
      <c r="C13" s="3"/>
      <c r="D13" s="3"/>
      <c r="E13" s="3"/>
      <c r="F13" s="3"/>
      <c r="G13" s="14">
        <v>0</v>
      </c>
      <c r="H13" s="11"/>
      <c r="I13" s="14">
        <v>0</v>
      </c>
      <c r="J13" s="12"/>
      <c r="K13" s="13"/>
      <c r="L13" s="13"/>
      <c r="M13" s="13"/>
      <c r="N13" s="13"/>
      <c r="O13" s="13"/>
      <c r="P13" s="13"/>
      <c r="Q13" s="13"/>
      <c r="R13" s="13"/>
    </row>
    <row r="14" spans="1:18" ht="12.75">
      <c r="A14" s="3"/>
      <c r="B14" s="3"/>
      <c r="C14" s="3"/>
      <c r="D14" s="3"/>
      <c r="E14" s="3"/>
      <c r="F14" s="3"/>
      <c r="G14" s="14"/>
      <c r="H14" s="11"/>
      <c r="I14" s="14"/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12.75">
      <c r="A15" s="3">
        <v>8</v>
      </c>
      <c r="B15" s="2" t="s">
        <v>34</v>
      </c>
      <c r="C15" s="3"/>
      <c r="D15" s="3"/>
      <c r="E15" s="3"/>
      <c r="F15" s="3"/>
      <c r="G15" s="11"/>
      <c r="H15" s="11"/>
      <c r="I15" s="11"/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12.75">
      <c r="A16" s="3"/>
      <c r="B16" s="3"/>
      <c r="C16" s="3" t="s">
        <v>82</v>
      </c>
      <c r="D16" s="3"/>
      <c r="E16" s="3"/>
      <c r="F16" s="3"/>
      <c r="G16" s="15">
        <v>10412</v>
      </c>
      <c r="H16" s="11"/>
      <c r="I16" s="15">
        <v>9350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12.75">
      <c r="A17" s="3"/>
      <c r="B17" s="3"/>
      <c r="C17" s="3" t="s">
        <v>83</v>
      </c>
      <c r="D17" s="3"/>
      <c r="E17" s="3"/>
      <c r="F17" s="3"/>
      <c r="G17" s="16">
        <v>18300</v>
      </c>
      <c r="H17" s="11"/>
      <c r="I17" s="16">
        <v>18122</v>
      </c>
      <c r="J17" s="12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3"/>
      <c r="B18" s="3"/>
      <c r="C18" s="3" t="s">
        <v>84</v>
      </c>
      <c r="D18" s="3"/>
      <c r="E18" s="3"/>
      <c r="F18" s="3"/>
      <c r="G18" s="16">
        <f>193+4+364</f>
        <v>561</v>
      </c>
      <c r="H18" s="11"/>
      <c r="I18" s="16">
        <v>271</v>
      </c>
      <c r="J18" s="12"/>
      <c r="K18" s="13"/>
      <c r="L18" s="13"/>
      <c r="M18" s="13"/>
      <c r="N18" s="13"/>
      <c r="O18" s="13"/>
      <c r="P18" s="13"/>
      <c r="Q18" s="13"/>
      <c r="R18" s="13"/>
    </row>
    <row r="19" spans="1:18" ht="12.75">
      <c r="A19" s="3"/>
      <c r="B19" s="3"/>
      <c r="C19" s="3" t="s">
        <v>35</v>
      </c>
      <c r="D19" s="3"/>
      <c r="E19" s="3"/>
      <c r="F19" s="3"/>
      <c r="G19" s="16">
        <v>0</v>
      </c>
      <c r="H19" s="11"/>
      <c r="I19" s="16">
        <v>0</v>
      </c>
      <c r="J19" s="12"/>
      <c r="K19" s="13"/>
      <c r="L19" s="13"/>
      <c r="M19" s="13"/>
      <c r="N19" s="13"/>
      <c r="O19" s="13"/>
      <c r="P19" s="13"/>
      <c r="Q19" s="13"/>
      <c r="R19" s="13"/>
    </row>
    <row r="20" spans="1:18" ht="12.75">
      <c r="A20" s="3"/>
      <c r="B20" s="3"/>
      <c r="C20" s="3" t="s">
        <v>36</v>
      </c>
      <c r="D20" s="3"/>
      <c r="E20" s="3"/>
      <c r="F20" s="3"/>
      <c r="G20" s="16">
        <v>2381</v>
      </c>
      <c r="H20" s="11"/>
      <c r="I20" s="16">
        <v>3620</v>
      </c>
      <c r="J20" s="12"/>
      <c r="K20" s="13"/>
      <c r="L20" s="13"/>
      <c r="M20" s="13"/>
      <c r="N20" s="13"/>
      <c r="O20" s="13"/>
      <c r="P20" s="13"/>
      <c r="Q20" s="13"/>
      <c r="R20" s="13"/>
    </row>
    <row r="21" spans="1:18" ht="12.75">
      <c r="A21" s="3"/>
      <c r="B21" s="3"/>
      <c r="C21" s="3" t="s">
        <v>54</v>
      </c>
      <c r="D21" s="24" t="s">
        <v>75</v>
      </c>
      <c r="E21" s="3"/>
      <c r="F21" s="3"/>
      <c r="G21" s="16"/>
      <c r="H21" s="11"/>
      <c r="I21" s="16"/>
      <c r="J21" s="12"/>
      <c r="K21" s="13"/>
      <c r="L21" s="13"/>
      <c r="M21" s="13"/>
      <c r="N21" s="13"/>
      <c r="O21" s="13"/>
      <c r="P21" s="13"/>
      <c r="Q21" s="13"/>
      <c r="R21" s="13"/>
    </row>
    <row r="22" spans="1:18" ht="12.75">
      <c r="A22" s="3"/>
      <c r="B22" s="3"/>
      <c r="C22" s="3"/>
      <c r="D22" s="3" t="s">
        <v>76</v>
      </c>
      <c r="E22" s="3"/>
      <c r="F22" s="3"/>
      <c r="G22" s="16">
        <v>4248</v>
      </c>
      <c r="H22" s="11"/>
      <c r="I22" s="16">
        <v>4127</v>
      </c>
      <c r="J22" s="12"/>
      <c r="K22" s="13"/>
      <c r="L22" s="13"/>
      <c r="M22" s="13"/>
      <c r="N22" s="13"/>
      <c r="O22" s="13"/>
      <c r="P22" s="13"/>
      <c r="Q22" s="13"/>
      <c r="R22" s="13"/>
    </row>
    <row r="23" spans="1:18" ht="12.75">
      <c r="A23" s="3"/>
      <c r="B23" s="3"/>
      <c r="D23" s="24" t="s">
        <v>77</v>
      </c>
      <c r="E23" s="3"/>
      <c r="F23" s="3"/>
      <c r="G23" s="16">
        <v>1106</v>
      </c>
      <c r="H23" s="11"/>
      <c r="I23" s="16">
        <v>1106</v>
      </c>
      <c r="J23" s="12"/>
      <c r="K23" s="13"/>
      <c r="L23" s="13"/>
      <c r="M23" s="13"/>
      <c r="N23" s="13"/>
      <c r="O23" s="13"/>
      <c r="P23" s="13"/>
      <c r="Q23" s="13"/>
      <c r="R23" s="13"/>
    </row>
    <row r="24" spans="1:18" ht="12.75">
      <c r="A24" s="3"/>
      <c r="B24" s="3"/>
      <c r="C24" s="3"/>
      <c r="D24" s="3"/>
      <c r="E24" s="3"/>
      <c r="F24" s="3"/>
      <c r="G24" s="17">
        <f>SUM(G16:G23)</f>
        <v>37008</v>
      </c>
      <c r="H24" s="11"/>
      <c r="I24" s="17">
        <f>SUM(I16:I23)</f>
        <v>36596</v>
      </c>
      <c r="J24" s="12"/>
      <c r="K24" s="13"/>
      <c r="L24" s="13"/>
      <c r="M24" s="13"/>
      <c r="N24" s="13"/>
      <c r="O24" s="13"/>
      <c r="P24" s="13"/>
      <c r="Q24" s="13"/>
      <c r="R24" s="13"/>
    </row>
    <row r="25" spans="1:18" ht="12.75">
      <c r="A25" s="3">
        <v>9</v>
      </c>
      <c r="B25" s="2" t="s">
        <v>64</v>
      </c>
      <c r="C25" s="3"/>
      <c r="D25" s="3"/>
      <c r="E25" s="3"/>
      <c r="F25" s="3"/>
      <c r="G25" s="16"/>
      <c r="H25" s="11"/>
      <c r="I25" s="16"/>
      <c r="J25" s="12"/>
      <c r="K25" s="13"/>
      <c r="L25" s="13"/>
      <c r="M25" s="13"/>
      <c r="N25" s="13"/>
      <c r="O25" s="13"/>
      <c r="P25" s="13"/>
      <c r="Q25" s="13"/>
      <c r="R25" s="13"/>
    </row>
    <row r="26" spans="1:18" ht="12.75">
      <c r="A26" s="3"/>
      <c r="B26" s="2"/>
      <c r="C26" s="3" t="s">
        <v>85</v>
      </c>
      <c r="D26" s="3"/>
      <c r="E26" s="3"/>
      <c r="F26" s="3"/>
      <c r="G26" s="16">
        <v>8595</v>
      </c>
      <c r="H26" s="11"/>
      <c r="I26" s="16">
        <v>8269</v>
      </c>
      <c r="J26" s="12"/>
      <c r="K26" s="13"/>
      <c r="L26" s="13"/>
      <c r="M26" s="13"/>
      <c r="N26" s="13"/>
      <c r="O26" s="13"/>
      <c r="P26" s="13"/>
      <c r="Q26" s="13"/>
      <c r="R26" s="13"/>
    </row>
    <row r="27" spans="1:18" ht="12.75">
      <c r="A27" s="3"/>
      <c r="B27" s="2"/>
      <c r="C27" s="3" t="s">
        <v>86</v>
      </c>
      <c r="D27" s="3"/>
      <c r="E27" s="3"/>
      <c r="F27" s="3"/>
      <c r="G27" s="16">
        <f>82+513+(6382)+119+204</f>
        <v>7300</v>
      </c>
      <c r="H27" s="11"/>
      <c r="I27" s="16">
        <f>6102+(45+74)</f>
        <v>6221</v>
      </c>
      <c r="J27" s="12"/>
      <c r="K27" s="13"/>
      <c r="L27" s="13"/>
      <c r="M27" s="13"/>
      <c r="N27" s="13"/>
      <c r="O27" s="13"/>
      <c r="P27" s="13"/>
      <c r="Q27" s="13"/>
      <c r="R27" s="13"/>
    </row>
    <row r="28" spans="1:18" ht="12.75">
      <c r="A28" s="3"/>
      <c r="B28" s="3"/>
      <c r="C28" s="3" t="s">
        <v>74</v>
      </c>
      <c r="D28" s="3"/>
      <c r="E28" s="3"/>
      <c r="F28" s="3"/>
      <c r="G28" s="16">
        <f>24460+2366</f>
        <v>26826</v>
      </c>
      <c r="H28" s="11"/>
      <c r="I28" s="16">
        <f>(4935+19525)+2370+16</f>
        <v>26846</v>
      </c>
      <c r="J28" s="12"/>
      <c r="K28" s="13"/>
      <c r="L28" s="13"/>
      <c r="M28" s="13"/>
      <c r="N28" s="13"/>
      <c r="O28" s="13"/>
      <c r="P28" s="13"/>
      <c r="Q28" s="13"/>
      <c r="R28" s="13"/>
    </row>
    <row r="29" spans="1:18" ht="12.75">
      <c r="A29" s="3"/>
      <c r="B29" s="3"/>
      <c r="C29" s="3" t="s">
        <v>37</v>
      </c>
      <c r="D29" s="3"/>
      <c r="E29" s="3"/>
      <c r="F29" s="3"/>
      <c r="G29" s="16">
        <v>888</v>
      </c>
      <c r="H29" s="11"/>
      <c r="I29" s="16">
        <v>1004</v>
      </c>
      <c r="J29" s="12"/>
      <c r="K29" s="13"/>
      <c r="L29" s="13"/>
      <c r="M29" s="13"/>
      <c r="N29" s="13"/>
      <c r="O29" s="13"/>
      <c r="P29" s="13"/>
      <c r="Q29" s="13"/>
      <c r="R29" s="13"/>
    </row>
    <row r="30" spans="1:18" ht="12.75">
      <c r="A30" s="3"/>
      <c r="B30" s="3"/>
      <c r="C30" s="3" t="s">
        <v>103</v>
      </c>
      <c r="D30" s="3"/>
      <c r="E30" s="3"/>
      <c r="F30" s="3"/>
      <c r="G30" s="16">
        <v>0</v>
      </c>
      <c r="H30" s="11"/>
      <c r="I30" s="16">
        <v>0</v>
      </c>
      <c r="J30" s="12"/>
      <c r="K30" s="13"/>
      <c r="L30" s="13"/>
      <c r="M30" s="13"/>
      <c r="N30" s="13"/>
      <c r="O30" s="13"/>
      <c r="P30" s="13"/>
      <c r="Q30" s="13"/>
      <c r="R30" s="13"/>
    </row>
    <row r="31" spans="1:18" ht="12.75">
      <c r="A31" s="3"/>
      <c r="B31" s="3"/>
      <c r="C31" s="3" t="s">
        <v>54</v>
      </c>
      <c r="D31" s="3"/>
      <c r="E31" s="3"/>
      <c r="F31" s="3"/>
      <c r="G31" s="16">
        <v>0</v>
      </c>
      <c r="H31" s="11"/>
      <c r="I31" s="16">
        <v>0</v>
      </c>
      <c r="J31" s="12"/>
      <c r="K31" s="13"/>
      <c r="L31" s="13"/>
      <c r="M31" s="13"/>
      <c r="N31" s="13"/>
      <c r="O31" s="13"/>
      <c r="P31" s="13"/>
      <c r="Q31" s="13"/>
      <c r="R31" s="13"/>
    </row>
    <row r="32" spans="1:18" ht="12.75">
      <c r="A32" s="3"/>
      <c r="B32" s="3"/>
      <c r="C32" s="3"/>
      <c r="D32" s="3"/>
      <c r="E32" s="3"/>
      <c r="F32" s="3"/>
      <c r="G32" s="17">
        <f>SUM(G26:G31)</f>
        <v>43609</v>
      </c>
      <c r="H32" s="11"/>
      <c r="I32" s="17">
        <f>SUM(I26:I31)</f>
        <v>42340</v>
      </c>
      <c r="J32" s="12"/>
      <c r="K32" s="13"/>
      <c r="L32" s="13"/>
      <c r="M32" s="13"/>
      <c r="N32" s="13"/>
      <c r="O32" s="13"/>
      <c r="P32" s="13"/>
      <c r="Q32" s="13"/>
      <c r="R32" s="13"/>
    </row>
    <row r="33" spans="1:18" ht="12.75">
      <c r="A33" s="3">
        <v>10</v>
      </c>
      <c r="B33" s="2" t="s">
        <v>38</v>
      </c>
      <c r="C33" s="3"/>
      <c r="D33" s="3"/>
      <c r="E33" s="3"/>
      <c r="F33" s="3"/>
      <c r="G33" s="10">
        <f>+G24-G32</f>
        <v>-6601</v>
      </c>
      <c r="H33" s="11"/>
      <c r="I33" s="10">
        <f>+I24-I32</f>
        <v>-5744</v>
      </c>
      <c r="J33" s="12"/>
      <c r="K33" s="13"/>
      <c r="L33" s="13"/>
      <c r="M33" s="13"/>
      <c r="N33" s="13"/>
      <c r="O33" s="13"/>
      <c r="P33" s="13"/>
      <c r="Q33" s="13"/>
      <c r="R33" s="13"/>
    </row>
    <row r="34" spans="1:18" ht="12.75">
      <c r="A34" s="3"/>
      <c r="B34" s="3"/>
      <c r="C34" s="3"/>
      <c r="D34" s="3"/>
      <c r="E34" s="3"/>
      <c r="F34" s="3"/>
      <c r="G34" s="14"/>
      <c r="H34" s="11"/>
      <c r="I34" s="14"/>
      <c r="J34" s="12"/>
      <c r="K34" s="13"/>
      <c r="L34" s="13"/>
      <c r="M34" s="13"/>
      <c r="N34" s="13"/>
      <c r="O34" s="13"/>
      <c r="P34" s="13"/>
      <c r="Q34" s="13"/>
      <c r="R34" s="13"/>
    </row>
    <row r="35" spans="5:18" ht="13.5" thickBot="1">
      <c r="E35" s="3"/>
      <c r="F35" s="3"/>
      <c r="G35" s="18">
        <f>SUM(G7:G14)+G33</f>
        <v>15140</v>
      </c>
      <c r="H35" s="11"/>
      <c r="I35" s="18">
        <f>SUM(I7:I14)+I33</f>
        <v>17133</v>
      </c>
      <c r="J35" s="12"/>
      <c r="K35" s="13"/>
      <c r="L35" s="13"/>
      <c r="M35" s="13"/>
      <c r="N35" s="13"/>
      <c r="O35" s="13"/>
      <c r="P35" s="13"/>
      <c r="Q35" s="13"/>
      <c r="R35" s="13"/>
    </row>
    <row r="36" spans="1:18" ht="13.5" thickTop="1">
      <c r="A36" s="3"/>
      <c r="B36" s="3"/>
      <c r="C36" s="3"/>
      <c r="D36" s="3"/>
      <c r="E36" s="3"/>
      <c r="F36" s="3"/>
      <c r="G36" s="11"/>
      <c r="H36" s="11"/>
      <c r="I36" s="11"/>
      <c r="J36" s="12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3">
        <v>11</v>
      </c>
      <c r="B37" s="2" t="s">
        <v>39</v>
      </c>
      <c r="C37" s="3"/>
      <c r="D37" s="3"/>
      <c r="E37" s="3"/>
      <c r="F37" s="3"/>
      <c r="G37" s="14"/>
      <c r="H37" s="11"/>
      <c r="I37" s="14"/>
      <c r="J37" s="12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3"/>
      <c r="B38" s="2" t="s">
        <v>40</v>
      </c>
      <c r="C38" s="3"/>
      <c r="D38" s="3"/>
      <c r="E38" s="3"/>
      <c r="F38" s="3"/>
      <c r="G38" s="19">
        <v>52200</v>
      </c>
      <c r="H38" s="11"/>
      <c r="I38" s="19">
        <v>52200</v>
      </c>
      <c r="J38" s="12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3"/>
      <c r="B39" s="2" t="s">
        <v>41</v>
      </c>
      <c r="C39" s="3"/>
      <c r="D39" s="3"/>
      <c r="E39" s="3"/>
      <c r="F39" s="3"/>
      <c r="G39" s="16"/>
      <c r="H39" s="11"/>
      <c r="I39" s="16"/>
      <c r="J39" s="12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3"/>
      <c r="B40" s="3"/>
      <c r="C40" s="3" t="s">
        <v>42</v>
      </c>
      <c r="D40" s="3"/>
      <c r="E40" s="3"/>
      <c r="F40" s="3"/>
      <c r="G40" s="16">
        <v>0</v>
      </c>
      <c r="H40" s="11"/>
      <c r="I40" s="16">
        <v>0</v>
      </c>
      <c r="J40" s="12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3"/>
      <c r="B41" s="3"/>
      <c r="C41" s="3" t="s">
        <v>43</v>
      </c>
      <c r="D41" s="3"/>
      <c r="E41" s="3"/>
      <c r="F41" s="3"/>
      <c r="G41" s="16">
        <v>0</v>
      </c>
      <c r="H41" s="11"/>
      <c r="I41" s="16">
        <v>0</v>
      </c>
      <c r="J41" s="12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3"/>
      <c r="B42" s="3"/>
      <c r="C42" s="3" t="s">
        <v>44</v>
      </c>
      <c r="D42" s="3"/>
      <c r="E42" s="3"/>
      <c r="F42" s="3"/>
      <c r="G42" s="16">
        <v>522</v>
      </c>
      <c r="H42" s="11"/>
      <c r="I42" s="16">
        <v>522</v>
      </c>
      <c r="J42" s="12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3"/>
      <c r="B43" s="3"/>
      <c r="C43" s="3" t="s">
        <v>45</v>
      </c>
      <c r="D43" s="3"/>
      <c r="E43" s="3"/>
      <c r="F43" s="3"/>
      <c r="G43" s="16">
        <v>0</v>
      </c>
      <c r="H43" s="11"/>
      <c r="I43" s="16">
        <v>0</v>
      </c>
      <c r="J43" s="12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3"/>
      <c r="B44" s="3"/>
      <c r="C44" s="3" t="s">
        <v>46</v>
      </c>
      <c r="D44" s="3"/>
      <c r="E44" s="3"/>
      <c r="F44" s="3"/>
      <c r="G44" s="16">
        <v>-38588</v>
      </c>
      <c r="H44" s="11"/>
      <c r="I44" s="16">
        <v>-36553</v>
      </c>
      <c r="J44" s="12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3"/>
      <c r="B45" s="3"/>
      <c r="C45" s="3" t="s">
        <v>53</v>
      </c>
      <c r="D45" s="3"/>
      <c r="E45" s="3"/>
      <c r="F45" s="3"/>
      <c r="G45" s="16">
        <v>534</v>
      </c>
      <c r="H45" s="11"/>
      <c r="I45" s="16">
        <v>492</v>
      </c>
      <c r="J45" s="12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3"/>
      <c r="B46" s="3"/>
      <c r="C46" s="3"/>
      <c r="D46" s="3"/>
      <c r="E46" s="3"/>
      <c r="F46" s="3"/>
      <c r="G46" s="16"/>
      <c r="H46" s="11"/>
      <c r="I46" s="16"/>
      <c r="J46" s="12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3">
        <v>12</v>
      </c>
      <c r="B47" s="2" t="s">
        <v>47</v>
      </c>
      <c r="C47" s="3"/>
      <c r="D47" s="3"/>
      <c r="E47" s="3"/>
      <c r="F47" s="3"/>
      <c r="G47" s="16">
        <v>0</v>
      </c>
      <c r="H47" s="11"/>
      <c r="I47" s="16">
        <v>0</v>
      </c>
      <c r="J47" s="12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3">
        <v>13</v>
      </c>
      <c r="B48" s="2" t="s">
        <v>48</v>
      </c>
      <c r="C48" s="3"/>
      <c r="D48" s="3"/>
      <c r="E48" s="3"/>
      <c r="F48" s="3"/>
      <c r="G48" s="16">
        <v>0</v>
      </c>
      <c r="H48" s="11"/>
      <c r="I48" s="16">
        <v>0</v>
      </c>
      <c r="J48" s="12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3">
        <v>14</v>
      </c>
      <c r="B49" s="2" t="s">
        <v>49</v>
      </c>
      <c r="C49" s="3"/>
      <c r="D49" s="3"/>
      <c r="E49" s="3"/>
      <c r="F49" s="3"/>
      <c r="G49" s="16">
        <v>0</v>
      </c>
      <c r="H49" s="11"/>
      <c r="I49" s="16">
        <v>0</v>
      </c>
      <c r="J49" s="12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3">
        <v>15</v>
      </c>
      <c r="B50" s="2" t="s">
        <v>104</v>
      </c>
      <c r="C50" s="3"/>
      <c r="D50" s="3"/>
      <c r="E50" s="3"/>
      <c r="F50" s="3"/>
      <c r="G50" s="20">
        <f>472</f>
        <v>472</v>
      </c>
      <c r="H50" s="11"/>
      <c r="I50" s="20">
        <v>472</v>
      </c>
      <c r="J50" s="12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3"/>
      <c r="B51" s="3"/>
      <c r="C51" s="3"/>
      <c r="D51" s="3"/>
      <c r="E51" s="3"/>
      <c r="F51" s="3"/>
      <c r="G51" s="11"/>
      <c r="H51" s="11"/>
      <c r="I51" s="11"/>
      <c r="J51" s="12"/>
      <c r="K51" s="13"/>
      <c r="L51" s="13"/>
      <c r="M51" s="13"/>
      <c r="N51" s="13"/>
      <c r="O51" s="13"/>
      <c r="P51" s="13"/>
      <c r="Q51" s="13"/>
      <c r="R51" s="13"/>
    </row>
    <row r="52" spans="1:18" ht="13.5" thickBot="1">
      <c r="A52" s="3"/>
      <c r="B52" s="3"/>
      <c r="C52" s="3"/>
      <c r="D52" s="3"/>
      <c r="E52" s="3"/>
      <c r="F52" s="3"/>
      <c r="G52" s="18">
        <f>SUM(G38:G50)</f>
        <v>15140</v>
      </c>
      <c r="H52" s="11"/>
      <c r="I52" s="18">
        <f>SUM(I38:I50)</f>
        <v>17133</v>
      </c>
      <c r="J52" s="12"/>
      <c r="K52" s="13"/>
      <c r="L52" s="13"/>
      <c r="M52" s="13"/>
      <c r="N52" s="13"/>
      <c r="O52" s="13"/>
      <c r="P52" s="13"/>
      <c r="Q52" s="13"/>
      <c r="R52" s="13"/>
    </row>
    <row r="53" spans="1:18" ht="13.5" thickTop="1">
      <c r="A53" s="3"/>
      <c r="B53" s="3"/>
      <c r="C53" s="3"/>
      <c r="D53" s="3"/>
      <c r="E53" s="3"/>
      <c r="F53" s="3"/>
      <c r="G53" s="11"/>
      <c r="H53" s="11"/>
      <c r="I53" s="11"/>
      <c r="J53" s="12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3">
        <v>16</v>
      </c>
      <c r="B54" s="2" t="s">
        <v>79</v>
      </c>
      <c r="C54" s="3"/>
      <c r="D54" s="3"/>
      <c r="E54" s="3"/>
      <c r="F54" s="3"/>
      <c r="G54" s="29">
        <f>(SUM(G38:G46)-G11)/(G38/1)</f>
        <v>0.11611111111111111</v>
      </c>
      <c r="H54" s="31"/>
      <c r="I54" s="29">
        <f>(SUM(I38:I46)-I11)/(I38/1)</f>
        <v>0.1442911877394636</v>
      </c>
      <c r="J54" s="12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3"/>
      <c r="B55" s="3"/>
      <c r="C55" s="3"/>
      <c r="D55" s="3"/>
      <c r="E55" s="3"/>
      <c r="F55" s="3"/>
      <c r="G55" s="14"/>
      <c r="H55" s="11"/>
      <c r="I55" s="14"/>
      <c r="J55" s="12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3"/>
      <c r="B56" s="3"/>
      <c r="C56" s="3"/>
      <c r="D56" s="3"/>
      <c r="E56" s="3"/>
      <c r="F56" s="3"/>
      <c r="G56" s="14"/>
      <c r="H56" s="11"/>
      <c r="I56" s="14"/>
      <c r="J56" s="12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3"/>
      <c r="B57" s="3"/>
      <c r="C57" s="3"/>
      <c r="D57" s="3"/>
      <c r="E57" s="3"/>
      <c r="F57" s="3"/>
      <c r="G57" s="14">
        <f>+G35-G52</f>
        <v>0</v>
      </c>
      <c r="H57" s="11"/>
      <c r="I57" s="14">
        <f>+I35-I52</f>
        <v>0</v>
      </c>
      <c r="J57" s="12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3"/>
      <c r="B58" s="3"/>
      <c r="C58" s="3"/>
      <c r="D58" s="3"/>
      <c r="E58" s="3"/>
      <c r="F58" s="3"/>
      <c r="G58" s="14"/>
      <c r="H58" s="11"/>
      <c r="I58" s="14"/>
      <c r="J58" s="12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3"/>
      <c r="B59" s="3"/>
      <c r="C59" s="3"/>
      <c r="D59" s="3"/>
      <c r="E59" s="3"/>
      <c r="F59" s="3"/>
      <c r="G59" s="14"/>
      <c r="H59" s="11"/>
      <c r="I59" s="14"/>
      <c r="J59" s="12"/>
      <c r="K59" s="13"/>
      <c r="L59" s="13"/>
      <c r="M59" s="13"/>
      <c r="N59" s="13"/>
      <c r="O59" s="13"/>
      <c r="P59" s="13"/>
      <c r="Q59" s="13"/>
      <c r="R59" s="13"/>
    </row>
    <row r="60" spans="1:18" ht="12.75">
      <c r="A60" s="3"/>
      <c r="B60" s="3"/>
      <c r="C60" s="3"/>
      <c r="D60" s="3"/>
      <c r="E60" s="3"/>
      <c r="F60" s="3"/>
      <c r="G60" s="14"/>
      <c r="H60" s="11"/>
      <c r="I60" s="14"/>
      <c r="J60" s="12"/>
      <c r="K60" s="13"/>
      <c r="L60" s="13"/>
      <c r="M60" s="13"/>
      <c r="N60" s="13"/>
      <c r="O60" s="13"/>
      <c r="P60" s="13"/>
      <c r="Q60" s="13"/>
      <c r="R60" s="13"/>
    </row>
    <row r="61" spans="1:18" ht="12.75">
      <c r="A61" s="3"/>
      <c r="B61" s="3"/>
      <c r="C61" s="3"/>
      <c r="D61" s="3"/>
      <c r="E61" s="3"/>
      <c r="F61" s="3"/>
      <c r="G61" s="14"/>
      <c r="H61" s="11"/>
      <c r="I61" s="14"/>
      <c r="J61" s="12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3"/>
      <c r="B62" s="3"/>
      <c r="C62" s="3"/>
      <c r="D62" s="3"/>
      <c r="E62" s="3"/>
      <c r="F62" s="3"/>
      <c r="G62" s="14"/>
      <c r="H62" s="11"/>
      <c r="I62" s="14"/>
      <c r="J62" s="12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3"/>
      <c r="B63" s="3"/>
      <c r="C63" s="3"/>
      <c r="D63" s="3"/>
      <c r="E63" s="3"/>
      <c r="F63" s="3"/>
      <c r="G63" s="14"/>
      <c r="H63" s="11"/>
      <c r="I63" s="14"/>
      <c r="J63" s="12"/>
      <c r="K63" s="13"/>
      <c r="L63" s="13"/>
      <c r="M63" s="13"/>
      <c r="N63" s="13"/>
      <c r="O63" s="13"/>
      <c r="P63" s="13"/>
      <c r="Q63" s="13"/>
      <c r="R63" s="13"/>
    </row>
    <row r="64" spans="1:18" ht="12.75">
      <c r="A64" s="3"/>
      <c r="B64" s="3"/>
      <c r="C64" s="3"/>
      <c r="D64" s="3"/>
      <c r="E64" s="3"/>
      <c r="F64" s="3"/>
      <c r="G64" s="14"/>
      <c r="H64" s="11"/>
      <c r="I64" s="14"/>
      <c r="J64" s="12"/>
      <c r="K64" s="13"/>
      <c r="L64" s="13"/>
      <c r="M64" s="13"/>
      <c r="N64" s="13"/>
      <c r="O64" s="13"/>
      <c r="P64" s="13"/>
      <c r="Q64" s="13"/>
      <c r="R64" s="13"/>
    </row>
    <row r="65" spans="1:18" ht="12.75">
      <c r="A65" s="3"/>
      <c r="B65" s="3"/>
      <c r="C65" s="3"/>
      <c r="D65" s="3"/>
      <c r="E65" s="3"/>
      <c r="F65" s="3"/>
      <c r="G65" s="14"/>
      <c r="H65" s="11"/>
      <c r="I65" s="14"/>
      <c r="J65" s="12"/>
      <c r="K65" s="13"/>
      <c r="L65" s="13"/>
      <c r="M65" s="13"/>
      <c r="N65" s="13"/>
      <c r="O65" s="13"/>
      <c r="P65" s="13"/>
      <c r="Q65" s="13"/>
      <c r="R65" s="13"/>
    </row>
    <row r="66" spans="1:18" ht="12.75">
      <c r="A66" s="3"/>
      <c r="B66" s="3"/>
      <c r="C66" s="3"/>
      <c r="D66" s="3"/>
      <c r="E66" s="3"/>
      <c r="F66" s="3"/>
      <c r="G66" s="14"/>
      <c r="H66" s="11"/>
      <c r="I66" s="14"/>
      <c r="J66" s="12"/>
      <c r="K66" s="13"/>
      <c r="L66" s="13"/>
      <c r="M66" s="13"/>
      <c r="N66" s="13"/>
      <c r="O66" s="13"/>
      <c r="P66" s="13"/>
      <c r="Q66" s="13"/>
      <c r="R66" s="13"/>
    </row>
    <row r="67" spans="1:18" ht="12.75">
      <c r="A67" s="3"/>
      <c r="B67" s="3"/>
      <c r="C67" s="3"/>
      <c r="D67" s="3"/>
      <c r="E67" s="3"/>
      <c r="F67" s="3"/>
      <c r="G67" s="14"/>
      <c r="H67" s="11"/>
      <c r="I67" s="14"/>
      <c r="J67" s="12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3"/>
      <c r="B68" s="3"/>
      <c r="C68" s="3"/>
      <c r="D68" s="3"/>
      <c r="E68" s="3"/>
      <c r="F68" s="3"/>
      <c r="G68" s="14"/>
      <c r="H68" s="11"/>
      <c r="I68" s="14"/>
      <c r="J68" s="12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3"/>
      <c r="B69" s="3"/>
      <c r="C69" s="3"/>
      <c r="D69" s="3"/>
      <c r="E69" s="3"/>
      <c r="F69" s="3"/>
      <c r="G69" s="14"/>
      <c r="H69" s="11"/>
      <c r="I69" s="14"/>
      <c r="J69" s="12"/>
      <c r="K69" s="13"/>
      <c r="L69" s="13"/>
      <c r="M69" s="13"/>
      <c r="N69" s="13"/>
      <c r="O69" s="13"/>
      <c r="P69" s="13"/>
      <c r="Q69" s="13"/>
      <c r="R69" s="13"/>
    </row>
    <row r="70" spans="1:18" ht="12.75">
      <c r="A70" s="3"/>
      <c r="B70" s="3"/>
      <c r="C70" s="3"/>
      <c r="D70" s="3"/>
      <c r="E70" s="3"/>
      <c r="F70" s="3"/>
      <c r="G70" s="14"/>
      <c r="H70" s="11"/>
      <c r="I70" s="14"/>
      <c r="J70" s="12"/>
      <c r="K70" s="13"/>
      <c r="L70" s="13"/>
      <c r="M70" s="13"/>
      <c r="N70" s="13"/>
      <c r="O70" s="13"/>
      <c r="P70" s="13"/>
      <c r="Q70" s="13"/>
      <c r="R70" s="13"/>
    </row>
    <row r="71" spans="1:18" ht="12.75">
      <c r="A71" s="3"/>
      <c r="B71" s="3"/>
      <c r="C71" s="3"/>
      <c r="D71" s="3"/>
      <c r="E71" s="3"/>
      <c r="F71" s="3"/>
      <c r="G71" s="14"/>
      <c r="H71" s="11"/>
      <c r="I71" s="14"/>
      <c r="J71" s="12"/>
      <c r="K71" s="13"/>
      <c r="L71" s="13"/>
      <c r="M71" s="13"/>
      <c r="N71" s="13"/>
      <c r="O71" s="13"/>
      <c r="P71" s="13"/>
      <c r="Q71" s="13"/>
      <c r="R71" s="13"/>
    </row>
    <row r="72" spans="1:18" ht="12.75">
      <c r="A72" s="3"/>
      <c r="B72" s="3"/>
      <c r="C72" s="3"/>
      <c r="D72" s="3"/>
      <c r="E72" s="3"/>
      <c r="F72" s="3"/>
      <c r="G72" s="14"/>
      <c r="H72" s="11"/>
      <c r="I72" s="14"/>
      <c r="J72" s="12"/>
      <c r="K72" s="13"/>
      <c r="L72" s="13"/>
      <c r="M72" s="13"/>
      <c r="N72" s="13"/>
      <c r="O72" s="13"/>
      <c r="P72" s="13"/>
      <c r="Q72" s="13"/>
      <c r="R72" s="13"/>
    </row>
    <row r="73" spans="1:18" ht="12.75">
      <c r="A73" s="3"/>
      <c r="B73" s="3"/>
      <c r="C73" s="3"/>
      <c r="D73" s="3"/>
      <c r="E73" s="3"/>
      <c r="F73" s="3"/>
      <c r="G73" s="14"/>
      <c r="H73" s="11"/>
      <c r="I73" s="14"/>
      <c r="J73" s="12"/>
      <c r="K73" s="13"/>
      <c r="L73" s="13"/>
      <c r="M73" s="13"/>
      <c r="N73" s="13"/>
      <c r="O73" s="13"/>
      <c r="P73" s="13"/>
      <c r="Q73" s="13"/>
      <c r="R73" s="13"/>
    </row>
    <row r="74" spans="1:18" ht="12.75">
      <c r="A74" s="3"/>
      <c r="B74" s="3"/>
      <c r="C74" s="3"/>
      <c r="D74" s="3"/>
      <c r="E74" s="3"/>
      <c r="F74" s="3"/>
      <c r="G74" s="14"/>
      <c r="H74" s="11"/>
      <c r="I74" s="14"/>
      <c r="J74" s="12"/>
      <c r="K74" s="13"/>
      <c r="L74" s="13"/>
      <c r="M74" s="13"/>
      <c r="N74" s="13"/>
      <c r="O74" s="13"/>
      <c r="P74" s="13"/>
      <c r="Q74" s="13"/>
      <c r="R74" s="13"/>
    </row>
    <row r="75" spans="1:18" ht="12.75">
      <c r="A75" s="3"/>
      <c r="B75" s="3"/>
      <c r="C75" s="3"/>
      <c r="D75" s="3"/>
      <c r="E75" s="3"/>
      <c r="F75" s="3"/>
      <c r="G75" s="14"/>
      <c r="H75" s="11"/>
      <c r="I75" s="14"/>
      <c r="J75" s="12"/>
      <c r="K75" s="13"/>
      <c r="L75" s="13"/>
      <c r="M75" s="13"/>
      <c r="N75" s="13"/>
      <c r="O75" s="13"/>
      <c r="P75" s="13"/>
      <c r="Q75" s="13"/>
      <c r="R75" s="13"/>
    </row>
    <row r="76" spans="1:18" ht="12.75">
      <c r="A76" s="3"/>
      <c r="B76" s="3"/>
      <c r="C76" s="3"/>
      <c r="D76" s="3"/>
      <c r="E76" s="3"/>
      <c r="F76" s="3"/>
      <c r="G76" s="14"/>
      <c r="H76" s="11"/>
      <c r="I76" s="14"/>
      <c r="J76" s="12"/>
      <c r="K76" s="13"/>
      <c r="L76" s="13"/>
      <c r="M76" s="13"/>
      <c r="N76" s="13"/>
      <c r="O76" s="13"/>
      <c r="P76" s="13"/>
      <c r="Q76" s="13"/>
      <c r="R76" s="13"/>
    </row>
    <row r="77" spans="1:18" ht="12.75">
      <c r="A77" s="3"/>
      <c r="B77" s="3"/>
      <c r="C77" s="3"/>
      <c r="D77" s="3"/>
      <c r="E77" s="3"/>
      <c r="F77" s="3"/>
      <c r="G77" s="14"/>
      <c r="H77" s="11"/>
      <c r="I77" s="14"/>
      <c r="J77" s="12"/>
      <c r="K77" s="13"/>
      <c r="L77" s="13"/>
      <c r="M77" s="13"/>
      <c r="N77" s="13"/>
      <c r="O77" s="13"/>
      <c r="P77" s="13"/>
      <c r="Q77" s="13"/>
      <c r="R77" s="13"/>
    </row>
    <row r="78" spans="1:18" ht="12.75">
      <c r="A78" s="3"/>
      <c r="B78" s="3"/>
      <c r="C78" s="3"/>
      <c r="D78" s="3"/>
      <c r="E78" s="3"/>
      <c r="F78" s="3"/>
      <c r="G78" s="14"/>
      <c r="H78" s="11"/>
      <c r="I78" s="14"/>
      <c r="J78" s="12"/>
      <c r="K78" s="13"/>
      <c r="L78" s="13"/>
      <c r="M78" s="13"/>
      <c r="N78" s="13"/>
      <c r="O78" s="13"/>
      <c r="P78" s="13"/>
      <c r="Q78" s="13"/>
      <c r="R78" s="13"/>
    </row>
    <row r="79" spans="1:18" ht="12.75">
      <c r="A79" s="3"/>
      <c r="B79" s="3"/>
      <c r="C79" s="3"/>
      <c r="D79" s="3"/>
      <c r="E79" s="3"/>
      <c r="F79" s="3"/>
      <c r="G79" s="14"/>
      <c r="H79" s="11"/>
      <c r="I79" s="14"/>
      <c r="J79" s="12"/>
      <c r="K79" s="13"/>
      <c r="L79" s="13"/>
      <c r="M79" s="13"/>
      <c r="N79" s="13"/>
      <c r="O79" s="13"/>
      <c r="P79" s="13"/>
      <c r="Q79" s="13"/>
      <c r="R79" s="13"/>
    </row>
    <row r="80" spans="1:18" ht="12.75">
      <c r="A80" s="3"/>
      <c r="B80" s="3"/>
      <c r="C80" s="3"/>
      <c r="D80" s="3"/>
      <c r="E80" s="3"/>
      <c r="F80" s="3"/>
      <c r="G80" s="14"/>
      <c r="H80" s="11"/>
      <c r="I80" s="14"/>
      <c r="J80" s="12"/>
      <c r="K80" s="13"/>
      <c r="L80" s="13"/>
      <c r="M80" s="13"/>
      <c r="N80" s="13"/>
      <c r="O80" s="13"/>
      <c r="P80" s="13"/>
      <c r="Q80" s="13"/>
      <c r="R80" s="13"/>
    </row>
    <row r="81" spans="1:18" ht="12.75">
      <c r="A81" s="3"/>
      <c r="B81" s="3"/>
      <c r="C81" s="3"/>
      <c r="D81" s="3"/>
      <c r="E81" s="3"/>
      <c r="F81" s="3"/>
      <c r="G81" s="14"/>
      <c r="H81" s="11"/>
      <c r="I81" s="14"/>
      <c r="J81" s="12"/>
      <c r="K81" s="13"/>
      <c r="L81" s="13"/>
      <c r="M81" s="13"/>
      <c r="N81" s="13"/>
      <c r="O81" s="13"/>
      <c r="P81" s="13"/>
      <c r="Q81" s="13"/>
      <c r="R81" s="13"/>
    </row>
    <row r="82" spans="1:18" ht="12.75">
      <c r="A82" s="3"/>
      <c r="B82" s="3"/>
      <c r="C82" s="3"/>
      <c r="D82" s="3"/>
      <c r="E82" s="3"/>
      <c r="F82" s="3"/>
      <c r="G82" s="14"/>
      <c r="H82" s="11"/>
      <c r="I82" s="14"/>
      <c r="J82" s="12"/>
      <c r="K82" s="13"/>
      <c r="L82" s="13"/>
      <c r="M82" s="13"/>
      <c r="N82" s="13"/>
      <c r="O82" s="13"/>
      <c r="P82" s="13"/>
      <c r="Q82" s="13"/>
      <c r="R82" s="13"/>
    </row>
    <row r="83" spans="1:18" ht="12.75">
      <c r="A83" s="3"/>
      <c r="B83" s="3"/>
      <c r="C83" s="3"/>
      <c r="D83" s="3"/>
      <c r="E83" s="3"/>
      <c r="F83" s="3"/>
      <c r="G83" s="14"/>
      <c r="H83" s="11"/>
      <c r="I83" s="14"/>
      <c r="J83" s="12"/>
      <c r="K83" s="13"/>
      <c r="L83" s="13"/>
      <c r="M83" s="13"/>
      <c r="N83" s="13"/>
      <c r="O83" s="13"/>
      <c r="P83" s="13"/>
      <c r="Q83" s="13"/>
      <c r="R83" s="13"/>
    </row>
    <row r="84" spans="1:18" ht="12.75">
      <c r="A84" s="3"/>
      <c r="B84" s="3"/>
      <c r="C84" s="3"/>
      <c r="D84" s="3"/>
      <c r="E84" s="3"/>
      <c r="F84" s="3"/>
      <c r="G84" s="14"/>
      <c r="H84" s="11"/>
      <c r="I84" s="14"/>
      <c r="J84" s="12"/>
      <c r="K84" s="13"/>
      <c r="L84" s="13"/>
      <c r="M84" s="13"/>
      <c r="N84" s="13"/>
      <c r="O84" s="13"/>
      <c r="P84" s="13"/>
      <c r="Q84" s="13"/>
      <c r="R84" s="13"/>
    </row>
    <row r="85" spans="1:18" ht="12.75">
      <c r="A85" s="3"/>
      <c r="B85" s="3"/>
      <c r="C85" s="3"/>
      <c r="D85" s="3"/>
      <c r="E85" s="3"/>
      <c r="F85" s="3"/>
      <c r="G85" s="14"/>
      <c r="H85" s="11"/>
      <c r="I85" s="14"/>
      <c r="J85" s="12"/>
      <c r="K85" s="13"/>
      <c r="L85" s="13"/>
      <c r="M85" s="13"/>
      <c r="N85" s="13"/>
      <c r="O85" s="13"/>
      <c r="P85" s="13"/>
      <c r="Q85" s="13"/>
      <c r="R85" s="13"/>
    </row>
    <row r="86" spans="1:18" ht="12.75">
      <c r="A86" s="3"/>
      <c r="B86" s="3"/>
      <c r="C86" s="3"/>
      <c r="D86" s="3"/>
      <c r="E86" s="3"/>
      <c r="F86" s="3"/>
      <c r="G86" s="14"/>
      <c r="H86" s="11"/>
      <c r="I86" s="14"/>
      <c r="J86" s="12"/>
      <c r="K86" s="13"/>
      <c r="L86" s="13"/>
      <c r="M86" s="13"/>
      <c r="N86" s="13"/>
      <c r="O86" s="13"/>
      <c r="P86" s="13"/>
      <c r="Q86" s="13"/>
      <c r="R86" s="13"/>
    </row>
    <row r="87" spans="1:18" ht="12.75">
      <c r="A87" s="3"/>
      <c r="B87" s="3"/>
      <c r="C87" s="3"/>
      <c r="D87" s="3"/>
      <c r="E87" s="3"/>
      <c r="F87" s="3"/>
      <c r="G87" s="14"/>
      <c r="H87" s="11"/>
      <c r="I87" s="14"/>
      <c r="J87" s="12"/>
      <c r="K87" s="13"/>
      <c r="L87" s="13"/>
      <c r="M87" s="13"/>
      <c r="N87" s="13"/>
      <c r="O87" s="13"/>
      <c r="P87" s="13"/>
      <c r="Q87" s="13"/>
      <c r="R87" s="13"/>
    </row>
    <row r="88" spans="1:18" ht="12.75">
      <c r="A88" s="3"/>
      <c r="B88" s="3"/>
      <c r="C88" s="3"/>
      <c r="D88" s="3"/>
      <c r="E88" s="3"/>
      <c r="F88" s="3"/>
      <c r="G88" s="14"/>
      <c r="H88" s="11"/>
      <c r="I88" s="14"/>
      <c r="J88" s="12"/>
      <c r="K88" s="13"/>
      <c r="L88" s="13"/>
      <c r="M88" s="13"/>
      <c r="N88" s="13"/>
      <c r="O88" s="13"/>
      <c r="P88" s="13"/>
      <c r="Q88" s="13"/>
      <c r="R88" s="13"/>
    </row>
    <row r="89" spans="1:18" ht="12.75">
      <c r="A89" s="3"/>
      <c r="B89" s="3"/>
      <c r="C89" s="3"/>
      <c r="D89" s="3"/>
      <c r="E89" s="3"/>
      <c r="F89" s="3"/>
      <c r="G89" s="14"/>
      <c r="H89" s="11"/>
      <c r="I89" s="14"/>
      <c r="J89" s="12"/>
      <c r="K89" s="13"/>
      <c r="L89" s="13"/>
      <c r="M89" s="13"/>
      <c r="N89" s="13"/>
      <c r="O89" s="13"/>
      <c r="P89" s="13"/>
      <c r="Q89" s="13"/>
      <c r="R89" s="13"/>
    </row>
    <row r="90" spans="1:18" ht="12.75">
      <c r="A90" s="3"/>
      <c r="B90" s="3"/>
      <c r="C90" s="3"/>
      <c r="D90" s="3"/>
      <c r="E90" s="3"/>
      <c r="F90" s="3"/>
      <c r="G90" s="14"/>
      <c r="H90" s="11"/>
      <c r="I90" s="14"/>
      <c r="J90" s="12"/>
      <c r="K90" s="13"/>
      <c r="L90" s="13"/>
      <c r="M90" s="13"/>
      <c r="N90" s="13"/>
      <c r="O90" s="13"/>
      <c r="P90" s="13"/>
      <c r="Q90" s="13"/>
      <c r="R90" s="13"/>
    </row>
    <row r="91" spans="1:18" ht="12.75">
      <c r="A91" s="3"/>
      <c r="B91" s="3"/>
      <c r="C91" s="3"/>
      <c r="D91" s="3"/>
      <c r="E91" s="3"/>
      <c r="F91" s="3"/>
      <c r="G91" s="14"/>
      <c r="H91" s="11"/>
      <c r="I91" s="14"/>
      <c r="J91" s="12"/>
      <c r="K91" s="13"/>
      <c r="L91" s="13"/>
      <c r="M91" s="13"/>
      <c r="N91" s="13"/>
      <c r="O91" s="13"/>
      <c r="P91" s="13"/>
      <c r="Q91" s="13"/>
      <c r="R91" s="13"/>
    </row>
    <row r="92" spans="1:18" ht="12.75">
      <c r="A92" s="3"/>
      <c r="B92" s="3"/>
      <c r="C92" s="3"/>
      <c r="D92" s="3"/>
      <c r="E92" s="3"/>
      <c r="F92" s="3"/>
      <c r="G92" s="14"/>
      <c r="H92" s="11"/>
      <c r="I92" s="14"/>
      <c r="J92" s="12"/>
      <c r="K92" s="13"/>
      <c r="L92" s="13"/>
      <c r="M92" s="13"/>
      <c r="N92" s="13"/>
      <c r="O92" s="13"/>
      <c r="P92" s="13"/>
      <c r="Q92" s="13"/>
      <c r="R92" s="13"/>
    </row>
    <row r="93" spans="1:18" ht="12.75">
      <c r="A93" s="3"/>
      <c r="B93" s="3"/>
      <c r="C93" s="3"/>
      <c r="D93" s="3"/>
      <c r="E93" s="3"/>
      <c r="F93" s="3"/>
      <c r="G93" s="14"/>
      <c r="H93" s="11"/>
      <c r="I93" s="14"/>
      <c r="J93" s="12"/>
      <c r="K93" s="13"/>
      <c r="L93" s="13"/>
      <c r="M93" s="13"/>
      <c r="N93" s="13"/>
      <c r="O93" s="13"/>
      <c r="P93" s="13"/>
      <c r="Q93" s="13"/>
      <c r="R93" s="13"/>
    </row>
    <row r="94" spans="1:18" ht="12.75">
      <c r="A94" s="3"/>
      <c r="B94" s="3"/>
      <c r="C94" s="3"/>
      <c r="D94" s="3"/>
      <c r="E94" s="3"/>
      <c r="F94" s="3"/>
      <c r="G94" s="14"/>
      <c r="H94" s="11"/>
      <c r="I94" s="14"/>
      <c r="J94" s="12"/>
      <c r="K94" s="13"/>
      <c r="L94" s="13"/>
      <c r="M94" s="13"/>
      <c r="N94" s="13"/>
      <c r="O94" s="13"/>
      <c r="P94" s="13"/>
      <c r="Q94" s="13"/>
      <c r="R94" s="13"/>
    </row>
    <row r="95" spans="1:18" ht="12.75">
      <c r="A95" s="3"/>
      <c r="B95" s="3"/>
      <c r="C95" s="3"/>
      <c r="D95" s="3"/>
      <c r="E95" s="3"/>
      <c r="F95" s="3"/>
      <c r="G95" s="14"/>
      <c r="H95" s="11"/>
      <c r="I95" s="14"/>
      <c r="J95" s="12"/>
      <c r="K95" s="13"/>
      <c r="L95" s="13"/>
      <c r="M95" s="13"/>
      <c r="N95" s="13"/>
      <c r="O95" s="13"/>
      <c r="P95" s="13"/>
      <c r="Q95" s="13"/>
      <c r="R95" s="13"/>
    </row>
    <row r="96" spans="1:18" ht="12.75">
      <c r="A96" s="3"/>
      <c r="B96" s="3"/>
      <c r="C96" s="3"/>
      <c r="D96" s="3"/>
      <c r="E96" s="3"/>
      <c r="F96" s="3"/>
      <c r="G96" s="14"/>
      <c r="H96" s="11"/>
      <c r="I96" s="14"/>
      <c r="J96" s="12"/>
      <c r="K96" s="13"/>
      <c r="L96" s="13"/>
      <c r="M96" s="13"/>
      <c r="N96" s="13"/>
      <c r="O96" s="13"/>
      <c r="P96" s="13"/>
      <c r="Q96" s="13"/>
      <c r="R96" s="13"/>
    </row>
    <row r="97" spans="1:10" ht="12.75">
      <c r="A97" s="3"/>
      <c r="B97" s="3"/>
      <c r="C97" s="3"/>
      <c r="D97" s="3"/>
      <c r="E97" s="3"/>
      <c r="F97" s="3"/>
      <c r="G97" s="3"/>
      <c r="H97" s="9"/>
      <c r="I97" s="3"/>
      <c r="J97" s="5"/>
    </row>
    <row r="98" spans="1:10" ht="12.75">
      <c r="A98" s="3"/>
      <c r="B98" s="3"/>
      <c r="C98" s="3"/>
      <c r="D98" s="3"/>
      <c r="E98" s="3"/>
      <c r="F98" s="3"/>
      <c r="G98" s="3"/>
      <c r="H98" s="9"/>
      <c r="I98" s="3"/>
      <c r="J98" s="5"/>
    </row>
    <row r="99" spans="1:10" ht="12.75">
      <c r="A99" s="3"/>
      <c r="B99" s="3"/>
      <c r="C99" s="3"/>
      <c r="D99" s="3"/>
      <c r="E99" s="3"/>
      <c r="F99" s="3"/>
      <c r="G99" s="3"/>
      <c r="H99" s="9"/>
      <c r="I99" s="3"/>
      <c r="J99" s="5"/>
    </row>
    <row r="100" spans="1:10" ht="12.75">
      <c r="A100" s="3"/>
      <c r="B100" s="3"/>
      <c r="C100" s="3"/>
      <c r="D100" s="3"/>
      <c r="E100" s="3"/>
      <c r="F100" s="3"/>
      <c r="G100" s="3"/>
      <c r="H100" s="9"/>
      <c r="I100" s="3"/>
      <c r="J100" s="5"/>
    </row>
    <row r="101" spans="1:10" ht="12.75">
      <c r="A101" s="3"/>
      <c r="B101" s="3"/>
      <c r="C101" s="3"/>
      <c r="D101" s="3"/>
      <c r="E101" s="3"/>
      <c r="F101" s="3"/>
      <c r="G101" s="3"/>
      <c r="H101" s="9"/>
      <c r="I101" s="3"/>
      <c r="J101" s="5"/>
    </row>
    <row r="102" spans="1:10" ht="12.75">
      <c r="A102" s="3"/>
      <c r="B102" s="3"/>
      <c r="C102" s="3"/>
      <c r="D102" s="3"/>
      <c r="E102" s="3"/>
      <c r="F102" s="3"/>
      <c r="G102" s="3"/>
      <c r="H102" s="9"/>
      <c r="I102" s="3"/>
      <c r="J102" s="5"/>
    </row>
    <row r="103" spans="1:10" ht="12.75">
      <c r="A103" s="3"/>
      <c r="B103" s="3"/>
      <c r="C103" s="3"/>
      <c r="D103" s="3"/>
      <c r="E103" s="3"/>
      <c r="F103" s="3"/>
      <c r="G103" s="3"/>
      <c r="H103" s="9"/>
      <c r="I103" s="3"/>
      <c r="J103" s="5"/>
    </row>
    <row r="104" spans="1:10" ht="12.75">
      <c r="A104" s="3"/>
      <c r="B104" s="3"/>
      <c r="C104" s="3"/>
      <c r="D104" s="3"/>
      <c r="E104" s="3"/>
      <c r="F104" s="3"/>
      <c r="G104" s="3"/>
      <c r="H104" s="9"/>
      <c r="I104" s="3"/>
      <c r="J104" s="5"/>
    </row>
    <row r="105" spans="1:10" ht="12.75">
      <c r="A105" s="3"/>
      <c r="B105" s="3"/>
      <c r="C105" s="3"/>
      <c r="D105" s="3"/>
      <c r="E105" s="3"/>
      <c r="F105" s="3"/>
      <c r="G105" s="3"/>
      <c r="H105" s="9"/>
      <c r="I105" s="3"/>
      <c r="J105" s="5"/>
    </row>
    <row r="106" spans="1:10" ht="12.75">
      <c r="A106" s="3"/>
      <c r="B106" s="3"/>
      <c r="C106" s="3"/>
      <c r="D106" s="3"/>
      <c r="E106" s="3"/>
      <c r="F106" s="3"/>
      <c r="G106" s="3"/>
      <c r="H106" s="9"/>
      <c r="I106" s="3"/>
      <c r="J106" s="5"/>
    </row>
    <row r="107" spans="1:10" ht="12.75">
      <c r="A107" s="3"/>
      <c r="B107" s="3"/>
      <c r="C107" s="3"/>
      <c r="D107" s="3"/>
      <c r="E107" s="3"/>
      <c r="F107" s="3"/>
      <c r="G107" s="3"/>
      <c r="H107" s="9"/>
      <c r="I107" s="3"/>
      <c r="J107" s="5"/>
    </row>
    <row r="108" spans="1:10" ht="12.75">
      <c r="A108" s="3"/>
      <c r="B108" s="3"/>
      <c r="C108" s="3"/>
      <c r="D108" s="3"/>
      <c r="E108" s="3"/>
      <c r="F108" s="3"/>
      <c r="G108" s="3"/>
      <c r="H108" s="9"/>
      <c r="I108" s="3"/>
      <c r="J108" s="5"/>
    </row>
    <row r="109" spans="1:10" ht="12.75">
      <c r="A109" s="3"/>
      <c r="B109" s="3"/>
      <c r="C109" s="3"/>
      <c r="D109" s="3"/>
      <c r="E109" s="3"/>
      <c r="F109" s="3"/>
      <c r="G109" s="3"/>
      <c r="H109" s="9"/>
      <c r="I109" s="3"/>
      <c r="J109" s="5"/>
    </row>
    <row r="110" spans="1:10" ht="12.75">
      <c r="A110" s="3"/>
      <c r="B110" s="3"/>
      <c r="C110" s="3"/>
      <c r="D110" s="3"/>
      <c r="E110" s="3"/>
      <c r="F110" s="3"/>
      <c r="G110" s="3"/>
      <c r="H110" s="9"/>
      <c r="I110" s="3"/>
      <c r="J110" s="5"/>
    </row>
    <row r="111" spans="1:10" ht="12.75">
      <c r="A111" s="3"/>
      <c r="B111" s="3"/>
      <c r="C111" s="3"/>
      <c r="D111" s="3"/>
      <c r="E111" s="3"/>
      <c r="F111" s="3"/>
      <c r="G111" s="3"/>
      <c r="H111" s="9"/>
      <c r="I111" s="3"/>
      <c r="J111" s="5"/>
    </row>
    <row r="112" spans="1:10" ht="12.75">
      <c r="A112" s="3"/>
      <c r="B112" s="3"/>
      <c r="C112" s="3"/>
      <c r="D112" s="3"/>
      <c r="E112" s="3"/>
      <c r="F112" s="3"/>
      <c r="G112" s="3"/>
      <c r="H112" s="9"/>
      <c r="I112" s="3"/>
      <c r="J112" s="5"/>
    </row>
    <row r="113" spans="1:10" ht="12.75">
      <c r="A113" s="3"/>
      <c r="B113" s="3"/>
      <c r="C113" s="3"/>
      <c r="D113" s="3"/>
      <c r="E113" s="3"/>
      <c r="F113" s="3"/>
      <c r="G113" s="3"/>
      <c r="H113" s="9"/>
      <c r="I113" s="3"/>
      <c r="J113" s="5"/>
    </row>
    <row r="114" spans="1:10" ht="12.75">
      <c r="A114" s="3"/>
      <c r="B114" s="3"/>
      <c r="C114" s="3"/>
      <c r="D114" s="3"/>
      <c r="E114" s="3"/>
      <c r="F114" s="3"/>
      <c r="G114" s="3"/>
      <c r="H114" s="9"/>
      <c r="I114" s="3"/>
      <c r="J114" s="5"/>
    </row>
    <row r="115" spans="1:10" ht="12.75">
      <c r="A115" s="3"/>
      <c r="B115" s="3"/>
      <c r="C115" s="3"/>
      <c r="D115" s="3"/>
      <c r="E115" s="3"/>
      <c r="F115" s="3"/>
      <c r="G115" s="3"/>
      <c r="H115" s="9"/>
      <c r="I115" s="3"/>
      <c r="J115" s="5"/>
    </row>
    <row r="116" spans="1:10" ht="12.75">
      <c r="A116" s="3"/>
      <c r="B116" s="3"/>
      <c r="C116" s="3"/>
      <c r="D116" s="3"/>
      <c r="E116" s="3"/>
      <c r="F116" s="3"/>
      <c r="G116" s="3"/>
      <c r="H116" s="9"/>
      <c r="I116" s="3"/>
      <c r="J116" s="5"/>
    </row>
    <row r="117" spans="1:10" ht="12.75">
      <c r="A117" s="3"/>
      <c r="B117" s="3"/>
      <c r="C117" s="3"/>
      <c r="D117" s="3"/>
      <c r="E117" s="3"/>
      <c r="F117" s="3"/>
      <c r="G117" s="3"/>
      <c r="H117" s="9"/>
      <c r="I117" s="3"/>
      <c r="J117" s="5"/>
    </row>
    <row r="118" spans="1:10" ht="12.75">
      <c r="A118" s="3"/>
      <c r="B118" s="3"/>
      <c r="C118" s="3"/>
      <c r="D118" s="3"/>
      <c r="E118" s="3"/>
      <c r="F118" s="3"/>
      <c r="G118" s="3"/>
      <c r="H118" s="9"/>
      <c r="I118" s="3"/>
      <c r="J118" s="5"/>
    </row>
    <row r="119" spans="1:10" ht="12.75">
      <c r="A119" s="3"/>
      <c r="B119" s="3"/>
      <c r="C119" s="3"/>
      <c r="D119" s="3"/>
      <c r="E119" s="3"/>
      <c r="F119" s="3"/>
      <c r="G119" s="3"/>
      <c r="H119" s="9"/>
      <c r="I119" s="3"/>
      <c r="J119" s="5"/>
    </row>
    <row r="120" spans="1:10" ht="12.75">
      <c r="A120" s="3"/>
      <c r="B120" s="3"/>
      <c r="C120" s="3"/>
      <c r="D120" s="3"/>
      <c r="E120" s="3"/>
      <c r="F120" s="3"/>
      <c r="G120" s="3"/>
      <c r="H120" s="9"/>
      <c r="I120" s="3"/>
      <c r="J120" s="5"/>
    </row>
    <row r="121" spans="1:10" ht="12.75">
      <c r="A121" s="3"/>
      <c r="B121" s="3"/>
      <c r="C121" s="3"/>
      <c r="D121" s="3"/>
      <c r="E121" s="3"/>
      <c r="F121" s="3"/>
      <c r="G121" s="3"/>
      <c r="H121" s="9"/>
      <c r="I121" s="3"/>
      <c r="J121" s="5"/>
    </row>
    <row r="122" spans="1:10" ht="12.75">
      <c r="A122" s="3"/>
      <c r="B122" s="3"/>
      <c r="C122" s="3"/>
      <c r="D122" s="3"/>
      <c r="E122" s="3"/>
      <c r="F122" s="3"/>
      <c r="G122" s="3"/>
      <c r="H122" s="9"/>
      <c r="I122" s="3"/>
      <c r="J122" s="5"/>
    </row>
    <row r="123" spans="1:10" ht="12.75">
      <c r="A123" s="3"/>
      <c r="B123" s="3"/>
      <c r="C123" s="3"/>
      <c r="D123" s="3"/>
      <c r="E123" s="3"/>
      <c r="F123" s="3"/>
      <c r="G123" s="3"/>
      <c r="H123" s="9"/>
      <c r="I123" s="3"/>
      <c r="J123" s="5"/>
    </row>
    <row r="124" spans="1:10" ht="12.75">
      <c r="A124" s="3"/>
      <c r="B124" s="3"/>
      <c r="C124" s="3"/>
      <c r="D124" s="3"/>
      <c r="E124" s="3"/>
      <c r="F124" s="3"/>
      <c r="G124" s="3"/>
      <c r="H124" s="9"/>
      <c r="I124" s="3"/>
      <c r="J124" s="5"/>
    </row>
    <row r="125" spans="1:10" ht="12.75">
      <c r="A125" s="3"/>
      <c r="B125" s="3"/>
      <c r="C125" s="3"/>
      <c r="D125" s="3"/>
      <c r="E125" s="3"/>
      <c r="F125" s="3"/>
      <c r="G125" s="3"/>
      <c r="H125" s="9"/>
      <c r="I125" s="3"/>
      <c r="J125" s="5"/>
    </row>
    <row r="126" spans="1:10" ht="12.75">
      <c r="A126" s="3"/>
      <c r="B126" s="3"/>
      <c r="C126" s="3"/>
      <c r="D126" s="3"/>
      <c r="E126" s="3"/>
      <c r="F126" s="3"/>
      <c r="G126" s="3"/>
      <c r="H126" s="9"/>
      <c r="I126" s="3"/>
      <c r="J126" s="5"/>
    </row>
    <row r="127" spans="1:9" ht="12.75">
      <c r="A127" s="3"/>
      <c r="B127" s="3"/>
      <c r="C127" s="3"/>
      <c r="D127" s="3"/>
      <c r="E127" s="3"/>
      <c r="F127" s="3"/>
      <c r="G127" s="3"/>
      <c r="H127" s="9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9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9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9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9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9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9"/>
      <c r="I133" s="3"/>
    </row>
    <row r="134" ht="12.75">
      <c r="H134" s="21"/>
    </row>
    <row r="135" ht="12.75">
      <c r="H135" s="21"/>
    </row>
    <row r="136" ht="12.75">
      <c r="H136" s="21"/>
    </row>
    <row r="137" ht="12.75">
      <c r="H137" s="21"/>
    </row>
    <row r="138" ht="12.75">
      <c r="H138" s="21"/>
    </row>
    <row r="139" ht="12.75">
      <c r="H139" s="21"/>
    </row>
    <row r="140" ht="12.75">
      <c r="H140" s="21"/>
    </row>
    <row r="141" ht="12.75">
      <c r="H141" s="21"/>
    </row>
    <row r="142" ht="12.75">
      <c r="H142" s="21"/>
    </row>
    <row r="143" ht="12.75">
      <c r="H143" s="21"/>
    </row>
    <row r="144" ht="12.75">
      <c r="H144" s="21"/>
    </row>
    <row r="145" ht="12.75">
      <c r="H145" s="21"/>
    </row>
    <row r="146" ht="12.75">
      <c r="H146" s="21"/>
    </row>
    <row r="147" ht="12.75">
      <c r="H147" s="21"/>
    </row>
    <row r="148" ht="12.75">
      <c r="H148" s="21"/>
    </row>
    <row r="149" ht="12.75">
      <c r="H149" s="21"/>
    </row>
    <row r="150" ht="12.75">
      <c r="H150" s="21"/>
    </row>
    <row r="151" ht="12.75">
      <c r="H151" s="21"/>
    </row>
    <row r="152" ht="12.75">
      <c r="H152" s="21"/>
    </row>
    <row r="153" ht="12.75">
      <c r="H153" s="21"/>
    </row>
    <row r="154" ht="12.75">
      <c r="H154" s="21"/>
    </row>
    <row r="155" ht="12.75">
      <c r="H155" s="21"/>
    </row>
    <row r="156" ht="12.75">
      <c r="H156" s="21"/>
    </row>
    <row r="157" ht="12.75">
      <c r="H157" s="21"/>
    </row>
    <row r="158" ht="12.75">
      <c r="H158" s="21"/>
    </row>
    <row r="159" ht="12.75">
      <c r="H159" s="21"/>
    </row>
    <row r="160" ht="12.75">
      <c r="H160" s="21"/>
    </row>
    <row r="161" ht="12.75">
      <c r="H161" s="21"/>
    </row>
    <row r="162" ht="12.75">
      <c r="H162" s="21"/>
    </row>
    <row r="163" ht="12.75">
      <c r="H163" s="21"/>
    </row>
    <row r="164" ht="12.75">
      <c r="H164" s="21"/>
    </row>
    <row r="165" ht="12.75">
      <c r="H165" s="21"/>
    </row>
    <row r="166" ht="12.75">
      <c r="H166" s="21"/>
    </row>
    <row r="167" ht="12.75">
      <c r="H167" s="21"/>
    </row>
    <row r="168" ht="12.75">
      <c r="H168" s="21"/>
    </row>
    <row r="169" ht="12.75">
      <c r="H169" s="21"/>
    </row>
    <row r="170" ht="12.75">
      <c r="H170" s="21"/>
    </row>
    <row r="171" ht="12.75">
      <c r="H171" s="21"/>
    </row>
    <row r="172" ht="12.75">
      <c r="H172" s="21"/>
    </row>
    <row r="173" ht="12.75">
      <c r="H173" s="21"/>
    </row>
    <row r="174" ht="12.75">
      <c r="H174" s="21"/>
    </row>
    <row r="175" ht="12.75">
      <c r="H175" s="21"/>
    </row>
    <row r="176" ht="12.75">
      <c r="H176" s="21"/>
    </row>
    <row r="177" ht="12.75">
      <c r="H177" s="21"/>
    </row>
    <row r="178" ht="12.75">
      <c r="H178" s="21"/>
    </row>
    <row r="179" ht="12.75">
      <c r="H179" s="21"/>
    </row>
    <row r="180" ht="12.75">
      <c r="H180" s="21"/>
    </row>
    <row r="181" ht="12.75">
      <c r="H181" s="21"/>
    </row>
    <row r="182" ht="12.75">
      <c r="H182" s="21"/>
    </row>
    <row r="183" ht="12.75">
      <c r="H183" s="21"/>
    </row>
    <row r="184" ht="12.75">
      <c r="H184" s="21"/>
    </row>
    <row r="185" ht="12.75">
      <c r="H185" s="21"/>
    </row>
    <row r="186" ht="12.75">
      <c r="H186" s="21"/>
    </row>
    <row r="187" ht="12.75">
      <c r="H187" s="21"/>
    </row>
    <row r="188" ht="12.75">
      <c r="H188" s="21"/>
    </row>
    <row r="189" ht="12.75">
      <c r="H189" s="21"/>
    </row>
    <row r="190" ht="12.75">
      <c r="H190" s="21"/>
    </row>
    <row r="191" ht="12.75">
      <c r="H191" s="21"/>
    </row>
    <row r="192" ht="12.75">
      <c r="H192" s="21"/>
    </row>
    <row r="193" ht="12.75">
      <c r="H193" s="21"/>
    </row>
    <row r="194" ht="12.75">
      <c r="H194" s="21"/>
    </row>
    <row r="195" ht="12.75">
      <c r="H195" s="21"/>
    </row>
    <row r="196" ht="12.75">
      <c r="H196" s="21"/>
    </row>
    <row r="197" ht="12.75">
      <c r="H197" s="21"/>
    </row>
    <row r="198" ht="12.75">
      <c r="H198" s="21"/>
    </row>
    <row r="199" ht="12.75">
      <c r="H199" s="21"/>
    </row>
    <row r="200" ht="12.75">
      <c r="H200" s="21"/>
    </row>
    <row r="201" ht="12.75">
      <c r="H201" s="21"/>
    </row>
    <row r="202" ht="12.75">
      <c r="H202" s="21"/>
    </row>
    <row r="203" ht="12.75">
      <c r="H203" s="21"/>
    </row>
    <row r="204" ht="12.75">
      <c r="H204" s="21"/>
    </row>
    <row r="205" ht="12.75">
      <c r="H205" s="21"/>
    </row>
    <row r="206" ht="12.75">
      <c r="H206" s="21"/>
    </row>
    <row r="207" ht="12.75">
      <c r="H207" s="21"/>
    </row>
    <row r="208" ht="12.75">
      <c r="H208" s="21"/>
    </row>
    <row r="209" ht="12.75">
      <c r="H209" s="21"/>
    </row>
    <row r="210" ht="12.75">
      <c r="H210" s="21"/>
    </row>
    <row r="211" ht="12.75">
      <c r="H211" s="21"/>
    </row>
    <row r="212" ht="12.75">
      <c r="H212" s="21"/>
    </row>
    <row r="213" ht="12.75">
      <c r="H213" s="21"/>
    </row>
    <row r="214" ht="12.75">
      <c r="H214" s="21"/>
    </row>
    <row r="215" ht="12.75">
      <c r="H215" s="21"/>
    </row>
    <row r="216" ht="12.75">
      <c r="H216" s="21"/>
    </row>
    <row r="217" ht="12.75">
      <c r="H217" s="21"/>
    </row>
    <row r="218" ht="12.75">
      <c r="H218" s="21"/>
    </row>
    <row r="219" ht="12.75">
      <c r="H219" s="21"/>
    </row>
    <row r="220" ht="12.75">
      <c r="H220" s="21"/>
    </row>
    <row r="221" ht="12.75">
      <c r="H221" s="21"/>
    </row>
    <row r="222" ht="12.75">
      <c r="H222" s="21"/>
    </row>
    <row r="223" ht="12.75">
      <c r="H223" s="21"/>
    </row>
    <row r="224" ht="12.75">
      <c r="H224" s="21"/>
    </row>
    <row r="225" ht="12.75">
      <c r="H225" s="21"/>
    </row>
    <row r="226" ht="12.75">
      <c r="H226" s="21"/>
    </row>
    <row r="227" ht="12.75">
      <c r="H227" s="21"/>
    </row>
    <row r="228" ht="12.75">
      <c r="H228" s="21"/>
    </row>
    <row r="229" ht="12.75">
      <c r="H229" s="21"/>
    </row>
    <row r="230" ht="12.75">
      <c r="H230" s="21"/>
    </row>
    <row r="231" ht="12.75">
      <c r="H231" s="21"/>
    </row>
    <row r="232" ht="12.75">
      <c r="H232" s="21"/>
    </row>
    <row r="233" ht="12.75">
      <c r="H233" s="21"/>
    </row>
    <row r="234" ht="12.75">
      <c r="H234" s="21"/>
    </row>
    <row r="235" ht="12.75">
      <c r="H235" s="21"/>
    </row>
    <row r="236" ht="12.75">
      <c r="H236" s="21"/>
    </row>
    <row r="237" ht="12.75">
      <c r="H237" s="21"/>
    </row>
    <row r="238" ht="12.75">
      <c r="H238" s="21"/>
    </row>
    <row r="239" ht="12.75">
      <c r="H239" s="21"/>
    </row>
    <row r="240" ht="12.75">
      <c r="H240" s="21"/>
    </row>
    <row r="241" ht="12.75">
      <c r="H241" s="21"/>
    </row>
    <row r="242" ht="12.75">
      <c r="H242" s="21"/>
    </row>
    <row r="243" ht="12.75">
      <c r="H243" s="21"/>
    </row>
    <row r="244" ht="12.75">
      <c r="H244" s="21"/>
    </row>
    <row r="245" ht="12.75">
      <c r="H245" s="21"/>
    </row>
    <row r="246" ht="12.75">
      <c r="H246" s="21"/>
    </row>
    <row r="247" ht="12.75">
      <c r="H247" s="21"/>
    </row>
    <row r="248" ht="12.75">
      <c r="H248" s="21"/>
    </row>
    <row r="249" ht="12.75">
      <c r="H249" s="21"/>
    </row>
    <row r="250" ht="12.75">
      <c r="H250" s="21"/>
    </row>
    <row r="251" ht="12.75">
      <c r="H251" s="21"/>
    </row>
    <row r="252" ht="12.75">
      <c r="H252" s="21"/>
    </row>
    <row r="253" ht="12.75">
      <c r="H253" s="21"/>
    </row>
    <row r="254" ht="12.75">
      <c r="H254" s="21"/>
    </row>
    <row r="255" ht="12.75">
      <c r="H255" s="21"/>
    </row>
    <row r="256" ht="12.75">
      <c r="H256" s="21"/>
    </row>
    <row r="257" ht="12.75">
      <c r="H257" s="21"/>
    </row>
    <row r="258" ht="12.75">
      <c r="H258" s="21"/>
    </row>
    <row r="259" ht="12.75">
      <c r="H259" s="21"/>
    </row>
    <row r="260" ht="12.75">
      <c r="H260" s="21"/>
    </row>
    <row r="261" ht="12.75">
      <c r="H261" s="21"/>
    </row>
    <row r="262" ht="12.75">
      <c r="H262" s="21"/>
    </row>
    <row r="263" ht="12.75">
      <c r="H263" s="21"/>
    </row>
    <row r="264" ht="12.75">
      <c r="H264" s="21"/>
    </row>
    <row r="265" ht="12.75">
      <c r="H265" s="21"/>
    </row>
    <row r="266" ht="12.75">
      <c r="H266" s="21"/>
    </row>
    <row r="267" ht="12.75">
      <c r="H267" s="21"/>
    </row>
    <row r="268" ht="12.75">
      <c r="H268" s="21"/>
    </row>
    <row r="269" ht="12.75">
      <c r="H269" s="21"/>
    </row>
    <row r="270" ht="12.75">
      <c r="H270" s="21"/>
    </row>
    <row r="271" ht="12.75">
      <c r="H271" s="21"/>
    </row>
    <row r="272" ht="12.75">
      <c r="H272" s="21"/>
    </row>
    <row r="273" ht="12.75">
      <c r="H273" s="21"/>
    </row>
    <row r="274" ht="12.75">
      <c r="H274" s="21"/>
    </row>
    <row r="275" ht="12.75">
      <c r="H275" s="21"/>
    </row>
    <row r="276" ht="12.75">
      <c r="H276" s="21"/>
    </row>
    <row r="277" ht="12.75">
      <c r="H277" s="21"/>
    </row>
    <row r="278" ht="12.75">
      <c r="H278" s="21"/>
    </row>
    <row r="279" ht="12.75">
      <c r="H279" s="21"/>
    </row>
    <row r="280" ht="12.75">
      <c r="H280" s="21"/>
    </row>
    <row r="281" ht="12.75">
      <c r="H281" s="21"/>
    </row>
    <row r="282" ht="12.75">
      <c r="H282" s="21"/>
    </row>
    <row r="283" ht="12.75">
      <c r="H283" s="21"/>
    </row>
    <row r="284" ht="12.75">
      <c r="H284" s="21"/>
    </row>
    <row r="285" ht="12.75">
      <c r="H285" s="21"/>
    </row>
    <row r="286" ht="12.75">
      <c r="H286" s="21"/>
    </row>
    <row r="287" ht="12.75">
      <c r="H287" s="21"/>
    </row>
    <row r="288" ht="12.75">
      <c r="H288" s="21"/>
    </row>
    <row r="289" ht="12.75">
      <c r="H289" s="21"/>
    </row>
    <row r="290" ht="12.75">
      <c r="H290" s="21"/>
    </row>
    <row r="291" ht="12.75">
      <c r="H291" s="21"/>
    </row>
    <row r="292" ht="12.75">
      <c r="H292" s="21"/>
    </row>
    <row r="293" ht="12.75">
      <c r="H293" s="21"/>
    </row>
    <row r="294" ht="12.75">
      <c r="H294" s="21"/>
    </row>
    <row r="295" ht="12.75">
      <c r="H295" s="21"/>
    </row>
    <row r="296" ht="12.75">
      <c r="H296" s="21"/>
    </row>
    <row r="297" ht="12.75">
      <c r="H297" s="21"/>
    </row>
    <row r="298" ht="12.75">
      <c r="H298" s="21"/>
    </row>
    <row r="299" ht="12.75">
      <c r="H299" s="21"/>
    </row>
    <row r="300" ht="12.75">
      <c r="H300" s="21"/>
    </row>
    <row r="301" ht="12.75">
      <c r="H301" s="21"/>
    </row>
    <row r="302" ht="12.75">
      <c r="H302" s="21"/>
    </row>
    <row r="303" ht="12.75">
      <c r="H303" s="21"/>
    </row>
    <row r="304" ht="12.75">
      <c r="H304" s="21"/>
    </row>
    <row r="305" ht="12.75">
      <c r="H305" s="21"/>
    </row>
    <row r="306" ht="12.75">
      <c r="H306" s="21"/>
    </row>
    <row r="307" ht="12.75">
      <c r="H307" s="21"/>
    </row>
    <row r="308" ht="12.75">
      <c r="H308" s="21"/>
    </row>
    <row r="309" ht="12.75">
      <c r="H309" s="21"/>
    </row>
    <row r="310" ht="12.75">
      <c r="H310" s="21"/>
    </row>
    <row r="311" ht="12.75">
      <c r="H311" s="21"/>
    </row>
    <row r="312" ht="12.75">
      <c r="H312" s="21"/>
    </row>
    <row r="313" ht="12.75">
      <c r="H313" s="21"/>
    </row>
    <row r="314" ht="12.75">
      <c r="H314" s="21"/>
    </row>
    <row r="315" ht="12.75">
      <c r="H315" s="21"/>
    </row>
    <row r="316" ht="12.75">
      <c r="H316" s="21"/>
    </row>
    <row r="317" ht="12.75">
      <c r="H317" s="21"/>
    </row>
    <row r="318" ht="12.75">
      <c r="H318" s="21"/>
    </row>
    <row r="319" ht="12.75">
      <c r="H319" s="21"/>
    </row>
    <row r="320" ht="12.75">
      <c r="H320" s="21"/>
    </row>
    <row r="321" ht="12.75">
      <c r="H321" s="21"/>
    </row>
    <row r="322" ht="12.75">
      <c r="H322" s="21"/>
    </row>
    <row r="323" ht="12.75">
      <c r="H323" s="21"/>
    </row>
    <row r="324" ht="12.75">
      <c r="H324" s="21"/>
    </row>
    <row r="325" ht="12.75">
      <c r="H325" s="21"/>
    </row>
    <row r="326" ht="12.75">
      <c r="H326" s="21"/>
    </row>
    <row r="327" ht="12.75">
      <c r="H327" s="21"/>
    </row>
    <row r="328" ht="12.75">
      <c r="H328" s="21"/>
    </row>
    <row r="329" ht="12.75">
      <c r="H329" s="21"/>
    </row>
    <row r="330" ht="12.75">
      <c r="H330" s="21"/>
    </row>
    <row r="331" ht="12.75">
      <c r="H331" s="21"/>
    </row>
    <row r="332" ht="12.75">
      <c r="H332" s="21"/>
    </row>
    <row r="333" ht="12.75">
      <c r="H333" s="21"/>
    </row>
    <row r="334" ht="12.75">
      <c r="H334" s="21"/>
    </row>
    <row r="335" ht="12.75">
      <c r="H335" s="21"/>
    </row>
  </sheetData>
  <printOptions/>
  <pageMargins left="0.75" right="0.75" top="0.72" bottom="0.6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EDMS1</cp:lastModifiedBy>
  <cp:lastPrinted>2001-11-21T05:04:23Z</cp:lastPrinted>
  <dcterms:created xsi:type="dcterms:W3CDTF">1999-08-15T00:42:25Z</dcterms:created>
  <dcterms:modified xsi:type="dcterms:W3CDTF">2001-11-23T09:33:27Z</dcterms:modified>
  <cp:category/>
  <cp:version/>
  <cp:contentType/>
  <cp:contentStatus/>
</cp:coreProperties>
</file>